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6615" tabRatio="623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  <definedName name="TABLE" localSheetId="0">'Sheet1'!$J$14:$J$14</definedName>
    <definedName name="TABLE_2" localSheetId="0">'Sheet1'!$J$14:$J$14</definedName>
    <definedName name="TABLE_3" localSheetId="0">'Sheet1'!$M$110:$M$110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<sst xmlns="http://schemas.openxmlformats.org/spreadsheetml/2006/main" count="272" uniqueCount="214">
  <si>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</si>
  <si>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</si>
  <si>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</si>
  <si>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</si>
  <si>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</si>
  <si>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</si>
  <si>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</si>
  <si>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</si>
  <si>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</si>
  <si>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</si>
  <si>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</si>
  <si>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</si>
  <si>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Sessions</t>
  </si>
  <si>
    <t>Searches</t>
  </si>
  <si>
    <t xml:space="preserve">Searches </t>
  </si>
  <si>
    <t>Searches (CONCERT Ave.)</t>
  </si>
  <si>
    <t>Citations/Abstracts</t>
  </si>
  <si>
    <t>WilsonWeb</t>
  </si>
  <si>
    <t>SSCI Queries</t>
  </si>
  <si>
    <t>Citations/Abstracts(CONCERT Ave.)</t>
  </si>
  <si>
    <t xml:space="preserve">Documents </t>
  </si>
  <si>
    <t>Documents(CONCERT Ave.)</t>
  </si>
  <si>
    <t>月平均</t>
  </si>
  <si>
    <t>OCLC FirstSearch</t>
  </si>
  <si>
    <t>ProQuest Dissertations and Theses (PQDT)</t>
  </si>
  <si>
    <r>
      <t>Sessions(CEPS</t>
    </r>
    <r>
      <rPr>
        <sz val="12"/>
        <rFont val="細明體"/>
        <family val="3"/>
      </rPr>
      <t>首頁</t>
    </r>
    <r>
      <rPr>
        <sz val="12"/>
        <rFont val="Times New Roman"/>
        <family val="1"/>
      </rPr>
      <t>)</t>
    </r>
  </si>
  <si>
    <r>
      <t>Full Text(</t>
    </r>
    <r>
      <rPr>
        <sz val="12"/>
        <rFont val="細明體"/>
        <family val="3"/>
      </rPr>
      <t>電子全文下載數</t>
    </r>
    <r>
      <rPr>
        <sz val="12"/>
        <rFont val="Times New Roman"/>
        <family val="1"/>
      </rPr>
      <t>)</t>
    </r>
  </si>
  <si>
    <t>Article Requests</t>
  </si>
  <si>
    <r>
      <t>8.</t>
    </r>
    <r>
      <rPr>
        <sz val="12"/>
        <rFont val="標楷體"/>
        <family val="4"/>
      </rPr>
      <t>網頁瀏覽次數：</t>
    </r>
    <r>
      <rPr>
        <sz val="12"/>
        <rFont val="Times New Roman"/>
        <family val="1"/>
      </rPr>
      <t>WebPages Requested</t>
    </r>
  </si>
  <si>
    <r>
      <t>9.</t>
    </r>
    <r>
      <rPr>
        <sz val="12"/>
        <rFont val="標楷體"/>
        <family val="4"/>
      </rPr>
      <t>點擊次數：</t>
    </r>
    <r>
      <rPr>
        <sz val="12"/>
        <rFont val="Times New Roman"/>
        <family val="1"/>
      </rPr>
      <t>Hits</t>
    </r>
  </si>
  <si>
    <r>
      <t xml:space="preserve">* </t>
    </r>
    <r>
      <rPr>
        <sz val="12"/>
        <rFont val="標楷體"/>
        <family val="4"/>
      </rPr>
      <t>部份資料庫</t>
    </r>
    <r>
      <rPr>
        <sz val="12"/>
        <rFont val="Times New Roman"/>
        <family val="1"/>
      </rPr>
      <t>CONCERT</t>
    </r>
    <r>
      <rPr>
        <sz val="12"/>
        <rFont val="標楷體"/>
        <family val="4"/>
      </rPr>
      <t>尚未提供全年度平均使用統計</t>
    </r>
  </si>
  <si>
    <r>
      <t>CEPS</t>
    </r>
    <r>
      <rPr>
        <b/>
        <sz val="12"/>
        <color indexed="12"/>
        <rFont val="標楷體"/>
        <family val="4"/>
      </rPr>
      <t>中文電子期刊服務</t>
    </r>
  </si>
  <si>
    <r>
      <t>CETD</t>
    </r>
    <r>
      <rPr>
        <b/>
        <sz val="12"/>
        <color indexed="12"/>
        <rFont val="標楷體"/>
        <family val="4"/>
      </rPr>
      <t>中文電子學位論文</t>
    </r>
  </si>
  <si>
    <r>
      <t>中國博碩士論文全文資料庫</t>
    </r>
    <r>
      <rPr>
        <b/>
        <sz val="12"/>
        <color indexed="12"/>
        <rFont val="Times New Roman"/>
        <family val="1"/>
      </rPr>
      <t>(KNS 3.6 + 5.0)</t>
    </r>
  </si>
  <si>
    <t>資料庫名稱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</si>
  <si>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</si>
  <si>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</si>
  <si>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</si>
  <si>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</si>
  <si>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</si>
  <si>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</si>
  <si>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</si>
  <si>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</si>
  <si>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</si>
  <si>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</si>
  <si>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</si>
  <si>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</si>
  <si>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</si>
  <si>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月平均</t>
  </si>
  <si>
    <t>ABI/INFORM Global(ProQuest)</t>
  </si>
  <si>
    <t>Searches</t>
  </si>
  <si>
    <t>Citations/Abstracts</t>
  </si>
  <si>
    <t xml:space="preserve">FT Articles </t>
  </si>
  <si>
    <t>FT Articles (CONCERT Ave.)</t>
  </si>
  <si>
    <t>Searches</t>
  </si>
  <si>
    <t>Sessions</t>
  </si>
  <si>
    <t>Abstracts</t>
  </si>
  <si>
    <t>CSA</t>
  </si>
  <si>
    <t>Signons</t>
  </si>
  <si>
    <t>Queries</t>
  </si>
  <si>
    <t>Biological Sciences Database Queries</t>
  </si>
  <si>
    <t>Computer Information Database Queries</t>
  </si>
  <si>
    <t>Linguistics and Language Behavior Abstracts Queries</t>
  </si>
  <si>
    <t>LISA Queries</t>
  </si>
  <si>
    <t>Sociology/Education Combination Queries</t>
  </si>
  <si>
    <t>EBSCOhost</t>
  </si>
  <si>
    <t>Total Full Text</t>
  </si>
  <si>
    <t>ASP Full Text</t>
  </si>
  <si>
    <t>ASP Full Text (CONCERT Ave.)</t>
  </si>
  <si>
    <t>MLA Searches</t>
  </si>
  <si>
    <t>MLA Searches (CONCERT Ave.)</t>
  </si>
  <si>
    <t>Education Journals(ProQuest)</t>
  </si>
  <si>
    <t>Citations/Abstracts</t>
  </si>
  <si>
    <t xml:space="preserve">FT Articles </t>
  </si>
  <si>
    <t>FT Articles (CONCERT Ave.)</t>
  </si>
  <si>
    <t>Emerald-MCB(EMX140)</t>
  </si>
  <si>
    <t>ToCs</t>
  </si>
  <si>
    <t>Full Text Articles</t>
  </si>
  <si>
    <t>Full Text Articles (CONCERT Ave.)</t>
  </si>
  <si>
    <t>IEL</t>
  </si>
  <si>
    <t xml:space="preserve">Full text </t>
  </si>
  <si>
    <t>Full text (CONCERT Ave.)</t>
  </si>
  <si>
    <t>JCR</t>
  </si>
  <si>
    <t>Queries(CONCERT Ave.)</t>
  </si>
  <si>
    <t>JSTOR</t>
  </si>
  <si>
    <t>Full Text</t>
  </si>
  <si>
    <t>Nature Journals Online(Nature Only)</t>
  </si>
  <si>
    <t>Full Text Total Requests</t>
  </si>
  <si>
    <t>Full Text Total Requests(CONCERT Ave.)</t>
  </si>
  <si>
    <t>Oxford Journals Online</t>
  </si>
  <si>
    <t>TOC</t>
  </si>
  <si>
    <t>Full-Text</t>
  </si>
  <si>
    <t>Full-Text(CONCERT Ave.)</t>
  </si>
  <si>
    <t>RefWorks</t>
  </si>
  <si>
    <t>Users</t>
  </si>
  <si>
    <t>Total References added</t>
  </si>
  <si>
    <t>Sessions(CONCERT Ave.)</t>
  </si>
  <si>
    <t>Science Online</t>
  </si>
  <si>
    <t>Table of Contents</t>
  </si>
  <si>
    <t>Full Text(CONCERT Ave.)</t>
  </si>
  <si>
    <t>SDOL(ScienceDirect Online)</t>
  </si>
  <si>
    <t>SpringerLink</t>
  </si>
  <si>
    <t>Full Text (CONCERT Ave.)</t>
  </si>
  <si>
    <t>Web of Science(SCIE+SSCI)</t>
  </si>
  <si>
    <t>SCIE Sessions</t>
  </si>
  <si>
    <t>SCIE Queries</t>
  </si>
  <si>
    <t>SSCI Sessions</t>
  </si>
  <si>
    <t>WOS Queries(CONCERT Ave.)</t>
  </si>
  <si>
    <r>
      <t>中國期刊全文資料庫</t>
    </r>
    <r>
      <rPr>
        <b/>
        <sz val="12"/>
        <color indexed="12"/>
        <rFont val="Times New Roman"/>
        <family val="1"/>
      </rPr>
      <t>(KNS 3.6+5.0)</t>
    </r>
  </si>
  <si>
    <r>
      <t>Sessions(</t>
    </r>
    <r>
      <rPr>
        <sz val="12"/>
        <rFont val="細明體"/>
        <family val="3"/>
      </rPr>
      <t>登錄</t>
    </r>
    <r>
      <rPr>
        <sz val="12"/>
        <rFont val="Times New Roman"/>
        <family val="1"/>
      </rPr>
      <t>)</t>
    </r>
  </si>
  <si>
    <r>
      <t>Searches(</t>
    </r>
    <r>
      <rPr>
        <sz val="12"/>
        <rFont val="細明體"/>
        <family val="3"/>
      </rPr>
      <t>檢索</t>
    </r>
    <r>
      <rPr>
        <sz val="12"/>
        <rFont val="Times New Roman"/>
        <family val="1"/>
      </rPr>
      <t>)</t>
    </r>
  </si>
  <si>
    <r>
      <t>Full Text(</t>
    </r>
    <r>
      <rPr>
        <sz val="12"/>
        <rFont val="細明體"/>
        <family val="3"/>
      </rPr>
      <t>下載</t>
    </r>
    <r>
      <rPr>
        <sz val="12"/>
        <rFont val="Times New Roman"/>
        <family val="1"/>
      </rPr>
      <t>)</t>
    </r>
  </si>
  <si>
    <r>
      <t>Full Text(CONCERT Ave.)(</t>
    </r>
    <r>
      <rPr>
        <sz val="11"/>
        <color indexed="10"/>
        <rFont val="標楷體"/>
        <family val="4"/>
      </rPr>
      <t>所有專輯</t>
    </r>
    <r>
      <rPr>
        <sz val="11"/>
        <color indexed="10"/>
        <rFont val="Times New Roman"/>
        <family val="1"/>
      </rPr>
      <t>)</t>
    </r>
  </si>
  <si>
    <t>大英百科全書線上繁體中文版</t>
  </si>
  <si>
    <t>Document</t>
  </si>
  <si>
    <t>Document(CONCERT Ave.)</t>
  </si>
  <si>
    <t xml:space="preserve"> </t>
  </si>
  <si>
    <r>
      <t>（二）參加國家實驗研究院科技政策研究與資訊中心</t>
    </r>
    <r>
      <rPr>
        <b/>
        <sz val="14"/>
        <rFont val="Times New Roman"/>
        <family val="1"/>
      </rPr>
      <t>CONCERT</t>
    </r>
    <r>
      <rPr>
        <b/>
        <sz val="14"/>
        <rFont val="標楷體"/>
        <family val="4"/>
      </rPr>
      <t>聯盟部份（</t>
    </r>
    <r>
      <rPr>
        <b/>
        <sz val="14"/>
        <rFont val="Times New Roman"/>
        <family val="1"/>
      </rPr>
      <t>National Academic License</t>
    </r>
    <r>
      <rPr>
        <b/>
        <sz val="14"/>
        <rFont val="標楷體"/>
        <family val="4"/>
      </rPr>
      <t>）</t>
    </r>
  </si>
  <si>
    <t>資料庫名稱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</si>
  <si>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</si>
  <si>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</si>
  <si>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</si>
  <si>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</si>
  <si>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</si>
  <si>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</si>
  <si>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</si>
  <si>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</si>
  <si>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</si>
  <si>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</si>
  <si>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</si>
  <si>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</si>
  <si>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</si>
  <si>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月平均</t>
  </si>
  <si>
    <t>Grolier Online</t>
  </si>
  <si>
    <r>
      <t>（三）</t>
    </r>
    <r>
      <rPr>
        <b/>
        <sz val="14"/>
        <rFont val="Times New Roman"/>
        <family val="1"/>
      </rPr>
      <t>CONCERT</t>
    </r>
    <r>
      <rPr>
        <b/>
        <sz val="14"/>
        <rFont val="標楷體"/>
        <family val="4"/>
      </rPr>
      <t>聯盟以外部份</t>
    </r>
  </si>
  <si>
    <t>資料庫名稱</t>
  </si>
  <si>
    <t>合計</t>
  </si>
  <si>
    <t>ACM</t>
  </si>
  <si>
    <t>Cell Online</t>
  </si>
  <si>
    <t>Full Text</t>
  </si>
  <si>
    <t>EndNote</t>
  </si>
  <si>
    <t>總下載數量</t>
  </si>
  <si>
    <t>PAO</t>
  </si>
  <si>
    <t>Sessions</t>
  </si>
  <si>
    <t>Searches</t>
  </si>
  <si>
    <t>Full Texts</t>
  </si>
  <si>
    <t>PNAS</t>
  </si>
  <si>
    <t>Table of Contents</t>
  </si>
  <si>
    <t>Abstracts</t>
  </si>
  <si>
    <t>RILM Abstracts of Music Literature</t>
  </si>
  <si>
    <t>總次數</t>
  </si>
  <si>
    <r>
      <t xml:space="preserve">* </t>
    </r>
    <r>
      <rPr>
        <sz val="12"/>
        <rFont val="標楷體"/>
        <family val="4"/>
      </rPr>
      <t>名詞對照：</t>
    </r>
  </si>
  <si>
    <r>
      <t>1.</t>
    </r>
    <r>
      <rPr>
        <sz val="12"/>
        <rFont val="標楷體"/>
        <family val="4"/>
      </rPr>
      <t>檢索次數：</t>
    </r>
    <r>
      <rPr>
        <sz val="12"/>
        <rFont val="Times New Roman"/>
        <family val="1"/>
      </rPr>
      <t xml:space="preserve">Searches </t>
    </r>
  </si>
  <si>
    <r>
      <t>2.</t>
    </r>
    <r>
      <rPr>
        <sz val="12"/>
        <rFont val="標楷體"/>
        <family val="4"/>
      </rPr>
      <t>登入次數：</t>
    </r>
    <r>
      <rPr>
        <sz val="12"/>
        <rFont val="Times New Roman"/>
        <family val="1"/>
      </rPr>
      <t>Signons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Sessions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Visits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Login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Count</t>
    </r>
  </si>
  <si>
    <r>
      <t>3.</t>
    </r>
    <r>
      <rPr>
        <sz val="12"/>
        <rFont val="標楷體"/>
        <family val="4"/>
      </rPr>
      <t>查閱次數：</t>
    </r>
    <r>
      <rPr>
        <sz val="12"/>
        <rFont val="Times New Roman"/>
        <family val="1"/>
      </rPr>
      <t>Queries</t>
    </r>
  </si>
  <si>
    <r>
      <t>4.</t>
    </r>
    <r>
      <rPr>
        <sz val="12"/>
        <rFont val="標楷體"/>
        <family val="4"/>
      </rPr>
      <t>目次查閱次數：</t>
    </r>
    <r>
      <rPr>
        <sz val="12"/>
        <rFont val="Times New Roman"/>
        <family val="1"/>
      </rPr>
      <t>TOC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TOCs Viewed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Table of Contents</t>
    </r>
  </si>
  <si>
    <r>
      <t>5.</t>
    </r>
    <r>
      <rPr>
        <sz val="12"/>
        <rFont val="標楷體"/>
        <family val="4"/>
      </rPr>
      <t>摘要查閱次數：</t>
    </r>
    <r>
      <rPr>
        <sz val="12"/>
        <rFont val="Times New Roman"/>
        <family val="1"/>
      </rPr>
      <t>Abstracts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Abstracts Viewed</t>
    </r>
  </si>
  <si>
    <r>
      <t>6.</t>
    </r>
    <r>
      <rPr>
        <sz val="12"/>
        <rFont val="標楷體"/>
        <family val="4"/>
      </rPr>
      <t>頁數查閱次數：</t>
    </r>
    <r>
      <rPr>
        <sz val="12"/>
        <rFont val="Times New Roman"/>
        <family val="1"/>
      </rPr>
      <t>Pages Viewed</t>
    </r>
  </si>
  <si>
    <r>
      <t>7.</t>
    </r>
    <r>
      <rPr>
        <sz val="12"/>
        <rFont val="標楷體"/>
        <family val="4"/>
      </rPr>
      <t>全文下載次數：</t>
    </r>
    <r>
      <rPr>
        <sz val="12"/>
        <rFont val="Times New Roman"/>
        <family val="1"/>
      </rPr>
      <t>FT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Fulltext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FT Downloads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 Text Total Requests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FT Articles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PDFs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 Text HTML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Article Requests</t>
    </r>
  </si>
  <si>
    <t>天下知識庫</t>
  </si>
  <si>
    <t>登入次數</t>
  </si>
  <si>
    <t>查詢次數</t>
  </si>
  <si>
    <t>網頁瀏覽次數</t>
  </si>
  <si>
    <r>
      <t>Oxford Music Online(</t>
    </r>
    <r>
      <rPr>
        <b/>
        <sz val="12"/>
        <color indexed="12"/>
        <rFont val="細明體"/>
        <family val="3"/>
      </rPr>
      <t>原名</t>
    </r>
    <r>
      <rPr>
        <b/>
        <sz val="12"/>
        <color indexed="12"/>
        <rFont val="Times New Roman"/>
        <family val="1"/>
      </rPr>
      <t>: Grove Musice Online)</t>
    </r>
  </si>
  <si>
    <t>Queries(Searches)</t>
  </si>
  <si>
    <r>
      <t>2009</t>
    </r>
    <r>
      <rPr>
        <b/>
        <sz val="18"/>
        <color indexed="16"/>
        <rFont val="標楷體"/>
        <family val="4"/>
      </rPr>
      <t>年資料庫暨電子期刊使用量統計表</t>
    </r>
    <r>
      <rPr>
        <b/>
        <sz val="18"/>
        <color indexed="16"/>
        <rFont val="Times New Roman"/>
        <family val="1"/>
      </rPr>
      <t xml:space="preserve">   
</t>
    </r>
  </si>
  <si>
    <t>Full Text(CONCERT Ave.)</t>
  </si>
  <si>
    <t>Full Text</t>
  </si>
  <si>
    <t>中華民國期刊論文資料庫</t>
  </si>
  <si>
    <t>Searches</t>
  </si>
  <si>
    <t>登入次數</t>
  </si>
  <si>
    <t>內文點閱</t>
  </si>
  <si>
    <r>
      <t>Udndata</t>
    </r>
    <r>
      <rPr>
        <b/>
        <sz val="12"/>
        <color indexed="12"/>
        <rFont val="標楷體"/>
        <family val="4"/>
      </rPr>
      <t>聯合知識庫</t>
    </r>
  </si>
  <si>
    <t>世界美術資料庫</t>
  </si>
  <si>
    <t>哈佛商業評論</t>
  </si>
  <si>
    <t>臺灣新聞智慧網</t>
  </si>
  <si>
    <t>檢索次數</t>
  </si>
  <si>
    <t>全文瀏覽次數(全版影像)</t>
  </si>
  <si>
    <t>全文瀏覽次數(全版影像)</t>
  </si>
  <si>
    <t>閱讀次數</t>
  </si>
  <si>
    <t>Naxos Music Library</t>
  </si>
  <si>
    <t>Total Login Sessions</t>
  </si>
  <si>
    <t>Total Music Clips Streamed</t>
  </si>
  <si>
    <t>Turnaway</t>
  </si>
  <si>
    <r>
      <t>10.</t>
    </r>
    <r>
      <rPr>
        <sz val="12"/>
        <rFont val="標楷體"/>
        <family val="4"/>
      </rPr>
      <t>串流音樂下載次數：</t>
    </r>
    <r>
      <rPr>
        <sz val="12"/>
        <rFont val="Times New Roman"/>
        <family val="1"/>
      </rPr>
      <t>Music Clips Streamed</t>
    </r>
  </si>
  <si>
    <r>
      <t>11.</t>
    </r>
    <r>
      <rPr>
        <sz val="12"/>
        <rFont val="標楷體"/>
        <family val="4"/>
      </rPr>
      <t>剔退次數：</t>
    </r>
    <r>
      <rPr>
        <sz val="12"/>
        <rFont val="Times New Roman"/>
        <family val="1"/>
      </rPr>
      <t>Turnaway</t>
    </r>
  </si>
  <si>
    <t>Credo Reference</t>
  </si>
  <si>
    <t>Page Views</t>
  </si>
  <si>
    <t>E-Duke Scholarly Journals Collection</t>
  </si>
  <si>
    <t>Session</t>
  </si>
  <si>
    <t>MOMW(The Making of the Modern World)</t>
  </si>
  <si>
    <t>TDA(The Times Digital Archive)</t>
  </si>
  <si>
    <t>Searches</t>
  </si>
  <si>
    <t>Full Text</t>
  </si>
  <si>
    <t>Sessions</t>
  </si>
  <si>
    <t>LC(Literature Collections)</t>
  </si>
  <si>
    <t>EEBO</t>
  </si>
  <si>
    <t>ECCO</t>
  </si>
  <si>
    <t>EAI</t>
  </si>
  <si>
    <t>Full Text</t>
  </si>
  <si>
    <t>ED/IT Lib</t>
  </si>
  <si>
    <t>Session</t>
  </si>
  <si>
    <t>Full text</t>
  </si>
  <si>
    <r>
      <t>MIC-AISP</t>
    </r>
    <r>
      <rPr>
        <b/>
        <sz val="12"/>
        <color indexed="12"/>
        <rFont val="標楷體"/>
        <family val="4"/>
      </rPr>
      <t>情報顧問服務資料庫</t>
    </r>
  </si>
  <si>
    <r>
      <t>Acer Walking Library</t>
    </r>
    <r>
      <rPr>
        <b/>
        <sz val="12"/>
        <color indexed="12"/>
        <rFont val="標楷體"/>
        <family val="4"/>
      </rPr>
      <t>電子雜誌</t>
    </r>
  </si>
  <si>
    <t>知識贏家</t>
  </si>
  <si>
    <t>科學人雜誌</t>
  </si>
  <si>
    <t>訪客數</t>
  </si>
  <si>
    <t>瀏覽頁面</t>
  </si>
  <si>
    <t>點閱數</t>
  </si>
  <si>
    <t>光華雜誌智慧藏</t>
  </si>
  <si>
    <t>點閱率</t>
  </si>
  <si>
    <r>
      <t>PsycArticles(</t>
    </r>
    <r>
      <rPr>
        <b/>
        <sz val="12"/>
        <color indexed="12"/>
        <rFont val="細明體"/>
        <family val="3"/>
      </rPr>
      <t>自</t>
    </r>
    <r>
      <rPr>
        <b/>
        <sz val="12"/>
        <color indexed="12"/>
        <rFont val="Times New Roman"/>
        <family val="1"/>
      </rPr>
      <t>98</t>
    </r>
    <r>
      <rPr>
        <b/>
        <sz val="12"/>
        <color indexed="12"/>
        <rFont val="細明體"/>
        <family val="3"/>
      </rPr>
      <t>年</t>
    </r>
    <r>
      <rPr>
        <b/>
        <sz val="12"/>
        <color indexed="12"/>
        <rFont val="Times New Roman"/>
        <family val="1"/>
      </rPr>
      <t>9</t>
    </r>
    <r>
      <rPr>
        <b/>
        <sz val="12"/>
        <color indexed="12"/>
        <rFont val="細明體"/>
        <family val="3"/>
      </rPr>
      <t>月起，改用</t>
    </r>
    <r>
      <rPr>
        <b/>
        <sz val="12"/>
        <color indexed="12"/>
        <rFont val="Times New Roman"/>
        <family val="1"/>
      </rPr>
      <t>EBSCO</t>
    </r>
    <r>
      <rPr>
        <b/>
        <sz val="12"/>
        <color indexed="12"/>
        <rFont val="細明體"/>
        <family val="3"/>
      </rPr>
      <t>介面</t>
    </r>
    <r>
      <rPr>
        <b/>
        <sz val="12"/>
        <color indexed="12"/>
        <rFont val="Times New Roman"/>
        <family val="1"/>
      </rPr>
      <t>)</t>
    </r>
  </si>
  <si>
    <t>99.3.24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</si>
</sst>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0_ "/>
    <numFmt numFmtId="182" formatCode="#,##0_);[Red]\(#,##0\)"/>
    <numFmt numFmtId="183" formatCode="#,##0.00_);[Red]\(#,##0.0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8"/>
      <color indexed="16"/>
      <name val="標楷體"/>
      <family val="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細明體"/>
      <family val="3"/>
    </font>
    <font>
      <b/>
      <sz val="12"/>
      <color indexed="12"/>
      <name val="標楷體"/>
      <family val="4"/>
    </font>
    <font>
      <sz val="12"/>
      <name val="細明體"/>
      <family val="3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b/>
      <sz val="9"/>
      <name val="新細明體"/>
      <family val="1"/>
    </font>
    <font>
      <b/>
      <sz val="12"/>
      <color indexed="12"/>
      <name val="Times New Roman"/>
      <family val="1"/>
    </font>
    <font>
      <b/>
      <sz val="18"/>
      <color indexed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82" fontId="5" fillId="0" borderId="1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1" xfId="0" applyNumberFormat="1" applyFont="1" applyBorder="1" applyAlignment="1">
      <alignment/>
    </xf>
    <xf numFmtId="182" fontId="5" fillId="0" borderId="3" xfId="0" applyNumberFormat="1" applyFont="1" applyBorder="1" applyAlignment="1">
      <alignment/>
    </xf>
    <xf numFmtId="182" fontId="5" fillId="0" borderId="6" xfId="0" applyNumberFormat="1" applyFont="1" applyBorder="1" applyAlignment="1">
      <alignment horizontal="right"/>
    </xf>
    <xf numFmtId="0" fontId="13" fillId="0" borderId="3" xfId="0" applyFont="1" applyFill="1" applyBorder="1" applyAlignment="1">
      <alignment/>
    </xf>
    <xf numFmtId="182" fontId="13" fillId="0" borderId="5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/>
    </xf>
    <xf numFmtId="182" fontId="13" fillId="0" borderId="1" xfId="0" applyNumberFormat="1" applyFont="1" applyFill="1" applyBorder="1" applyAlignment="1">
      <alignment horizontal="right"/>
    </xf>
    <xf numFmtId="182" fontId="13" fillId="0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182" fontId="13" fillId="0" borderId="1" xfId="0" applyNumberFormat="1" applyFont="1" applyBorder="1" applyAlignment="1">
      <alignment/>
    </xf>
    <xf numFmtId="182" fontId="13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5" fillId="0" borderId="0" xfId="0" applyFont="1" applyAlignment="1">
      <alignment/>
    </xf>
    <xf numFmtId="182" fontId="13" fillId="0" borderId="7" xfId="0" applyNumberFormat="1" applyFont="1" applyFill="1" applyBorder="1" applyAlignment="1">
      <alignment horizontal="right" vertical="center"/>
    </xf>
    <xf numFmtId="182" fontId="13" fillId="0" borderId="8" xfId="0" applyNumberFormat="1" applyFont="1" applyFill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/>
    </xf>
    <xf numFmtId="182" fontId="5" fillId="0" borderId="8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13" fillId="0" borderId="1" xfId="0" applyNumberFormat="1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wrapText="1"/>
    </xf>
    <xf numFmtId="182" fontId="13" fillId="0" borderId="3" xfId="0" applyNumberFormat="1" applyFont="1" applyFill="1" applyBorder="1" applyAlignment="1">
      <alignment horizontal="right"/>
    </xf>
    <xf numFmtId="182" fontId="5" fillId="0" borderId="1" xfId="0" applyNumberFormat="1" applyFont="1" applyBorder="1" applyAlignment="1">
      <alignment horizontal="center"/>
    </xf>
    <xf numFmtId="182" fontId="5" fillId="0" borderId="1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/>
    </xf>
    <xf numFmtId="182" fontId="5" fillId="0" borderId="1" xfId="0" applyNumberFormat="1" applyFont="1" applyBorder="1" applyAlignment="1">
      <alignment horizontal="right" vertical="top" wrapText="1"/>
    </xf>
    <xf numFmtId="182" fontId="13" fillId="0" borderId="1" xfId="0" applyNumberFormat="1" applyFont="1" applyFill="1" applyBorder="1" applyAlignment="1">
      <alignment/>
    </xf>
    <xf numFmtId="182" fontId="13" fillId="0" borderId="3" xfId="0" applyNumberFormat="1" applyFont="1" applyFill="1" applyBorder="1" applyAlignment="1">
      <alignment/>
    </xf>
    <xf numFmtId="182" fontId="13" fillId="0" borderId="6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center"/>
    </xf>
    <xf numFmtId="182" fontId="5" fillId="0" borderId="4" xfId="0" applyNumberFormat="1" applyFont="1" applyFill="1" applyBorder="1" applyAlignment="1">
      <alignment horizontal="right"/>
    </xf>
    <xf numFmtId="182" fontId="5" fillId="0" borderId="6" xfId="0" applyNumberFormat="1" applyFont="1" applyBorder="1" applyAlignment="1">
      <alignment/>
    </xf>
    <xf numFmtId="182" fontId="13" fillId="0" borderId="1" xfId="0" applyNumberFormat="1" applyFont="1" applyBorder="1" applyAlignment="1">
      <alignment/>
    </xf>
    <xf numFmtId="182" fontId="5" fillId="0" borderId="1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2" xfId="0" applyNumberFormat="1" applyFont="1" applyBorder="1" applyAlignment="1">
      <alignment horizontal="right"/>
    </xf>
    <xf numFmtId="182" fontId="5" fillId="0" borderId="2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1" xfId="0" applyNumberFormat="1" applyFont="1" applyBorder="1" applyAlignment="1">
      <alignment vertical="center"/>
    </xf>
    <xf numFmtId="182" fontId="13" fillId="0" borderId="9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182" fontId="25" fillId="0" borderId="10" xfId="0" applyNumberFormat="1" applyFont="1" applyBorder="1" applyAlignment="1">
      <alignment horizontal="center" vertical="center"/>
    </xf>
    <xf numFmtId="182" fontId="25" fillId="0" borderId="5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/>
    </xf>
    <xf numFmtId="182" fontId="5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182" fontId="5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23" fillId="0" borderId="2" xfId="0" applyNumberFormat="1" applyFont="1" applyBorder="1" applyAlignment="1">
      <alignment/>
    </xf>
    <xf numFmtId="182" fontId="5" fillId="0" borderId="2" xfId="0" applyNumberFormat="1" applyFont="1" applyBorder="1" applyAlignment="1">
      <alignment/>
    </xf>
    <xf numFmtId="0" fontId="23" fillId="0" borderId="2" xfId="0" applyFont="1" applyBorder="1" applyAlignment="1">
      <alignment/>
    </xf>
    <xf numFmtId="182" fontId="2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/>
    </xf>
    <xf numFmtId="0" fontId="27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182" fontId="23" fillId="0" borderId="0" xfId="0" applyNumberFormat="1" applyFont="1" applyBorder="1" applyAlignment="1">
      <alignment/>
    </xf>
    <xf numFmtId="182" fontId="25" fillId="0" borderId="1" xfId="0" applyNumberFormat="1" applyFont="1" applyBorder="1" applyAlignment="1">
      <alignment horizontal="center" vertical="center"/>
    </xf>
    <xf numFmtId="182" fontId="2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1" fillId="2" borderId="1" xfId="0" applyFont="1" applyFill="1" applyBorder="1" applyAlignment="1">
      <alignment shrinkToFit="1"/>
    </xf>
    <xf numFmtId="0" fontId="17" fillId="0" borderId="3" xfId="0" applyFont="1" applyBorder="1" applyAlignment="1">
      <alignment/>
    </xf>
    <xf numFmtId="182" fontId="5" fillId="0" borderId="5" xfId="0" applyNumberFormat="1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0" fontId="28" fillId="2" borderId="1" xfId="0" applyFont="1" applyFill="1" applyBorder="1" applyAlignment="1">
      <alignment wrapText="1"/>
    </xf>
    <xf numFmtId="182" fontId="13" fillId="0" borderId="4" xfId="0" applyNumberFormat="1" applyFont="1" applyBorder="1" applyAlignment="1">
      <alignment/>
    </xf>
    <xf numFmtId="182" fontId="11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82" fontId="0" fillId="0" borderId="1" xfId="0" applyNumberForma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25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vertical="center"/>
    </xf>
    <xf numFmtId="182" fontId="25" fillId="0" borderId="5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2" fontId="13" fillId="0" borderId="3" xfId="0" applyNumberFormat="1" applyFont="1" applyFill="1" applyBorder="1" applyAlignment="1">
      <alignment horizontal="center"/>
    </xf>
    <xf numFmtId="182" fontId="13" fillId="0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="75" zoomScaleNormal="75" workbookViewId="0" topLeftCell="A148">
      <selection activeCell="N42" sqref="N42"/>
    </sheetView>
  </sheetViews>
  <sheetFormatPr defaultColWidth="9.00390625" defaultRowHeight="16.5"/>
  <cols>
    <col min="1" max="1" width="30.375" style="1" customWidth="1"/>
    <col min="2" max="6" width="10.125" style="5" customWidth="1"/>
    <col min="7" max="9" width="10.125" style="1" customWidth="1"/>
    <col min="10" max="10" width="9.625" style="1" customWidth="1"/>
    <col min="11" max="12" width="10.125" style="1" customWidth="1"/>
    <col min="13" max="13" width="10.00390625" style="1" customWidth="1"/>
    <col min="14" max="14" width="9.50390625" style="1" customWidth="1"/>
    <col min="15" max="15" width="10.875" style="1" customWidth="1"/>
    <col min="16" max="16384" width="9.00390625" style="1" customWidth="1"/>
  </cols>
  <sheetData>
    <row r="1" spans="1:15" ht="16.5">
      <c r="A1" s="6"/>
      <c r="B1" s="8"/>
      <c r="C1" s="8"/>
      <c r="D1" s="8"/>
      <c r="E1" s="8"/>
      <c r="F1" s="8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>
      <c r="A2" s="117" t="s">
        <v>165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66"/>
      <c r="O2" s="66"/>
    </row>
    <row r="3" spans="1:15" s="2" customFormat="1" ht="15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66"/>
      <c r="O3" s="67" t="s">
        <v>213</v>
      </c>
    </row>
    <row r="4" spans="1:15" s="2" customFormat="1" ht="16.5" thickBot="1">
      <c r="A4" s="66"/>
      <c r="B4" s="67"/>
      <c r="C4" s="67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</row>
    <row r="5" spans="1:15" s="68" customFormat="1" ht="17.25" customHeight="1" thickTop="1">
      <c r="A5" s="120" t="s">
        <v>34</v>
      </c>
      <c r="B5" s="112" t="s">
        <v>35</v>
      </c>
      <c r="C5" s="112" t="s">
        <v>36</v>
      </c>
      <c r="D5" s="112" t="s">
        <v>37</v>
      </c>
      <c r="E5" s="112" t="s">
        <v>38</v>
      </c>
      <c r="F5" s="112" t="s">
        <v>39</v>
      </c>
      <c r="G5" s="112" t="s">
        <v>40</v>
      </c>
      <c r="H5" s="112" t="s">
        <v>41</v>
      </c>
      <c r="I5" s="112" t="s">
        <v>42</v>
      </c>
      <c r="J5" s="112" t="s">
        <v>43</v>
      </c>
      <c r="K5" s="112" t="s">
        <v>44</v>
      </c>
      <c r="L5" s="112" t="s">
        <v>45</v>
      </c>
      <c r="M5" s="112" t="s">
        <v>46</v>
      </c>
      <c r="N5" s="112" t="s">
        <v>47</v>
      </c>
      <c r="O5" s="110" t="s">
        <v>48</v>
      </c>
    </row>
    <row r="6" spans="1:15" s="2" customFormat="1" ht="16.5" customHeight="1">
      <c r="A6" s="107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3"/>
      <c r="O6" s="111"/>
    </row>
    <row r="7" spans="1:15" s="2" customFormat="1" ht="16.5" customHeight="1">
      <c r="A7" s="36" t="s">
        <v>49</v>
      </c>
      <c r="B7" s="69"/>
      <c r="C7" s="69"/>
      <c r="D7" s="70"/>
      <c r="E7" s="70"/>
      <c r="F7" s="70"/>
      <c r="G7" s="70"/>
      <c r="H7" s="70"/>
      <c r="I7" s="70"/>
      <c r="J7" s="14"/>
      <c r="K7" s="14"/>
      <c r="L7" s="42"/>
      <c r="M7" s="43"/>
      <c r="N7" s="14"/>
      <c r="O7" s="19"/>
    </row>
    <row r="8" spans="1:15" s="2" customFormat="1" ht="16.5" customHeight="1">
      <c r="A8" s="10" t="s">
        <v>50</v>
      </c>
      <c r="B8" s="43">
        <v>6501</v>
      </c>
      <c r="C8" s="43">
        <v>4301</v>
      </c>
      <c r="D8" s="44">
        <v>5628</v>
      </c>
      <c r="E8" s="13">
        <v>6289</v>
      </c>
      <c r="F8" s="14">
        <v>5418</v>
      </c>
      <c r="G8" s="14">
        <v>5559</v>
      </c>
      <c r="H8" s="14">
        <v>4861</v>
      </c>
      <c r="I8" s="14">
        <v>4277</v>
      </c>
      <c r="J8" s="19">
        <v>5564</v>
      </c>
      <c r="K8" s="14">
        <v>7709</v>
      </c>
      <c r="L8" s="42">
        <v>8692</v>
      </c>
      <c r="M8" s="43">
        <v>8886</v>
      </c>
      <c r="N8" s="14">
        <f>SUM(B8:M8)</f>
        <v>73685</v>
      </c>
      <c r="O8" s="19">
        <f>N8/12</f>
        <v>6140.416666666667</v>
      </c>
    </row>
    <row r="9" spans="1:15" s="2" customFormat="1" ht="16.5" customHeight="1">
      <c r="A9" s="10" t="s">
        <v>51</v>
      </c>
      <c r="B9" s="43">
        <v>737</v>
      </c>
      <c r="C9" s="43">
        <v>793</v>
      </c>
      <c r="D9" s="44">
        <v>2104</v>
      </c>
      <c r="E9" s="13">
        <v>1101</v>
      </c>
      <c r="F9" s="14">
        <v>804</v>
      </c>
      <c r="G9" s="14">
        <v>720</v>
      </c>
      <c r="H9" s="14">
        <v>984</v>
      </c>
      <c r="I9" s="14">
        <v>755</v>
      </c>
      <c r="J9" s="14">
        <v>882</v>
      </c>
      <c r="K9" s="14">
        <v>1623</v>
      </c>
      <c r="L9" s="42">
        <v>1356</v>
      </c>
      <c r="M9" s="43">
        <v>1151</v>
      </c>
      <c r="N9" s="14">
        <f>SUM(B9:M9)</f>
        <v>13010</v>
      </c>
      <c r="O9" s="19">
        <f aca="true" t="shared" si="0" ref="O9:O65">N9/12</f>
        <v>1084.1666666666667</v>
      </c>
    </row>
    <row r="10" spans="1:15" s="2" customFormat="1" ht="16.5" customHeight="1">
      <c r="A10" s="10" t="s">
        <v>52</v>
      </c>
      <c r="B10" s="43">
        <v>1124</v>
      </c>
      <c r="C10" s="43">
        <v>1319</v>
      </c>
      <c r="D10" s="44">
        <v>1777</v>
      </c>
      <c r="E10" s="14">
        <v>2100</v>
      </c>
      <c r="F10" s="14">
        <v>1749</v>
      </c>
      <c r="G10" s="14">
        <v>1809</v>
      </c>
      <c r="H10" s="14">
        <v>1510</v>
      </c>
      <c r="I10" s="14">
        <v>1051</v>
      </c>
      <c r="J10" s="14">
        <v>1754</v>
      </c>
      <c r="K10" s="14">
        <v>2080</v>
      </c>
      <c r="L10" s="42">
        <v>2095</v>
      </c>
      <c r="M10" s="43">
        <v>2692</v>
      </c>
      <c r="N10" s="14">
        <f>SUM(B10:M10)</f>
        <v>21060</v>
      </c>
      <c r="O10" s="19">
        <f t="shared" si="0"/>
        <v>1755</v>
      </c>
    </row>
    <row r="11" spans="1:15" s="24" customFormat="1" ht="16.5" customHeight="1">
      <c r="A11" s="22" t="s">
        <v>53</v>
      </c>
      <c r="B11" s="45">
        <v>861</v>
      </c>
      <c r="C11" s="45">
        <v>1023</v>
      </c>
      <c r="D11" s="39">
        <v>1094</v>
      </c>
      <c r="E11" s="23">
        <v>2342</v>
      </c>
      <c r="F11" s="23">
        <v>940</v>
      </c>
      <c r="G11" s="23">
        <v>850</v>
      </c>
      <c r="H11" s="23">
        <v>847</v>
      </c>
      <c r="I11" s="23">
        <v>719</v>
      </c>
      <c r="J11" s="23">
        <v>858</v>
      </c>
      <c r="K11" s="23">
        <v>929</v>
      </c>
      <c r="L11" s="40">
        <v>1175</v>
      </c>
      <c r="M11" s="45">
        <v>1156</v>
      </c>
      <c r="N11" s="23">
        <f>SUM(B11:M11)</f>
        <v>12794</v>
      </c>
      <c r="O11" s="26">
        <f t="shared" si="0"/>
        <v>1066.1666666666667</v>
      </c>
    </row>
    <row r="12" spans="1:15" s="2" customFormat="1" ht="15.75">
      <c r="A12" s="36" t="s">
        <v>57</v>
      </c>
      <c r="B12" s="48"/>
      <c r="C12" s="48"/>
      <c r="D12" s="48"/>
      <c r="E12" s="48"/>
      <c r="F12" s="48"/>
      <c r="G12" s="19"/>
      <c r="H12" s="13"/>
      <c r="I12" s="13"/>
      <c r="J12" s="13"/>
      <c r="K12" s="13"/>
      <c r="L12" s="41"/>
      <c r="M12" s="13"/>
      <c r="N12" s="13"/>
      <c r="O12" s="19"/>
    </row>
    <row r="13" spans="1:15" s="2" customFormat="1" ht="15.75">
      <c r="A13" s="2" t="s">
        <v>58</v>
      </c>
      <c r="B13" s="13">
        <v>625</v>
      </c>
      <c r="C13" s="13">
        <v>517</v>
      </c>
      <c r="D13" s="13">
        <v>990</v>
      </c>
      <c r="E13" s="13">
        <v>679</v>
      </c>
      <c r="F13" s="13">
        <v>825</v>
      </c>
      <c r="G13" s="13">
        <v>706</v>
      </c>
      <c r="H13" s="13">
        <v>658</v>
      </c>
      <c r="I13" s="13">
        <v>456</v>
      </c>
      <c r="J13" s="13">
        <v>478</v>
      </c>
      <c r="K13" s="13">
        <v>506</v>
      </c>
      <c r="L13" s="41">
        <v>745</v>
      </c>
      <c r="M13" s="13">
        <v>882</v>
      </c>
      <c r="N13" s="13">
        <f aca="true" t="shared" si="1" ref="N13:N20">SUM(B13:M13)</f>
        <v>8067</v>
      </c>
      <c r="O13" s="19">
        <f t="shared" si="0"/>
        <v>672.25</v>
      </c>
    </row>
    <row r="14" spans="1:15" s="2" customFormat="1" ht="15.75">
      <c r="A14" s="2" t="s">
        <v>54</v>
      </c>
      <c r="B14" s="13">
        <v>1678</v>
      </c>
      <c r="C14" s="13">
        <v>1407</v>
      </c>
      <c r="D14" s="13">
        <v>2398</v>
      </c>
      <c r="E14" s="13">
        <v>2111</v>
      </c>
      <c r="F14" s="13">
        <v>1956</v>
      </c>
      <c r="G14" s="13">
        <v>1732</v>
      </c>
      <c r="H14" s="13">
        <v>1790</v>
      </c>
      <c r="I14" s="13">
        <v>1089</v>
      </c>
      <c r="J14" s="46">
        <v>637</v>
      </c>
      <c r="K14" s="13">
        <v>1340</v>
      </c>
      <c r="L14" s="41">
        <v>1908</v>
      </c>
      <c r="M14" s="13">
        <v>1531</v>
      </c>
      <c r="N14" s="13">
        <f t="shared" si="1"/>
        <v>19577</v>
      </c>
      <c r="O14" s="19">
        <f t="shared" si="0"/>
        <v>1631.4166666666667</v>
      </c>
    </row>
    <row r="15" spans="1:15" s="2" customFormat="1" ht="15.75">
      <c r="A15" s="2" t="s">
        <v>59</v>
      </c>
      <c r="B15" s="13">
        <v>4552</v>
      </c>
      <c r="C15" s="13">
        <v>4671</v>
      </c>
      <c r="D15" s="13">
        <v>8314</v>
      </c>
      <c r="E15" s="13">
        <v>6030</v>
      </c>
      <c r="F15" s="13">
        <v>8294</v>
      </c>
      <c r="G15" s="13">
        <v>6787</v>
      </c>
      <c r="H15" s="13">
        <v>6150</v>
      </c>
      <c r="I15" s="13">
        <v>3836</v>
      </c>
      <c r="J15" s="46">
        <v>3118</v>
      </c>
      <c r="K15" s="13">
        <v>9084</v>
      </c>
      <c r="L15" s="41">
        <v>13890</v>
      </c>
      <c r="M15" s="13">
        <v>11456</v>
      </c>
      <c r="N15" s="13">
        <f t="shared" si="1"/>
        <v>86182</v>
      </c>
      <c r="O15" s="19">
        <f t="shared" si="0"/>
        <v>7181.833333333333</v>
      </c>
    </row>
    <row r="16" spans="1:15" s="2" customFormat="1" ht="15.75">
      <c r="A16" s="3" t="s">
        <v>60</v>
      </c>
      <c r="B16" s="13">
        <v>317</v>
      </c>
      <c r="C16" s="13">
        <v>354</v>
      </c>
      <c r="D16" s="13">
        <v>980</v>
      </c>
      <c r="E16" s="13">
        <v>827</v>
      </c>
      <c r="F16" s="13">
        <v>1173</v>
      </c>
      <c r="G16" s="13">
        <v>865</v>
      </c>
      <c r="H16" s="13">
        <v>630</v>
      </c>
      <c r="I16" s="13">
        <v>369</v>
      </c>
      <c r="J16" s="19">
        <v>420</v>
      </c>
      <c r="K16" s="13">
        <v>1104</v>
      </c>
      <c r="L16" s="41">
        <v>1729</v>
      </c>
      <c r="M16" s="13">
        <v>2061</v>
      </c>
      <c r="N16" s="13">
        <f t="shared" si="1"/>
        <v>10829</v>
      </c>
      <c r="O16" s="19">
        <f t="shared" si="0"/>
        <v>902.4166666666666</v>
      </c>
    </row>
    <row r="17" spans="1:15" s="2" customFormat="1" ht="15.75">
      <c r="A17" s="3" t="s">
        <v>61</v>
      </c>
      <c r="B17" s="13">
        <v>50</v>
      </c>
      <c r="C17" s="13">
        <v>104</v>
      </c>
      <c r="D17" s="13">
        <v>158</v>
      </c>
      <c r="E17" s="13">
        <v>126</v>
      </c>
      <c r="F17" s="13">
        <v>52</v>
      </c>
      <c r="G17" s="13">
        <v>113</v>
      </c>
      <c r="H17" s="13">
        <v>20</v>
      </c>
      <c r="I17" s="13">
        <v>56</v>
      </c>
      <c r="J17" s="19">
        <v>72</v>
      </c>
      <c r="K17" s="13">
        <v>176</v>
      </c>
      <c r="L17" s="41">
        <v>570</v>
      </c>
      <c r="M17" s="13">
        <v>659</v>
      </c>
      <c r="N17" s="13">
        <f t="shared" si="1"/>
        <v>2156</v>
      </c>
      <c r="O17" s="19">
        <f t="shared" si="0"/>
        <v>179.66666666666666</v>
      </c>
    </row>
    <row r="18" spans="1:15" s="2" customFormat="1" ht="26.25">
      <c r="A18" s="3" t="s">
        <v>62</v>
      </c>
      <c r="B18" s="13">
        <v>471</v>
      </c>
      <c r="C18" s="13">
        <v>315</v>
      </c>
      <c r="D18" s="13">
        <v>526</v>
      </c>
      <c r="E18" s="13">
        <v>304</v>
      </c>
      <c r="F18" s="13">
        <v>452</v>
      </c>
      <c r="G18" s="13">
        <v>398</v>
      </c>
      <c r="H18" s="13">
        <v>441</v>
      </c>
      <c r="I18" s="13">
        <v>326</v>
      </c>
      <c r="J18" s="13">
        <v>242</v>
      </c>
      <c r="K18" s="13">
        <v>602</v>
      </c>
      <c r="L18" s="41">
        <v>864</v>
      </c>
      <c r="M18" s="13">
        <v>752</v>
      </c>
      <c r="N18" s="13">
        <f t="shared" si="1"/>
        <v>5693</v>
      </c>
      <c r="O18" s="19">
        <f t="shared" si="0"/>
        <v>474.4166666666667</v>
      </c>
    </row>
    <row r="19" spans="1:15" s="2" customFormat="1" ht="15.75">
      <c r="A19" s="3" t="s">
        <v>63</v>
      </c>
      <c r="B19" s="13">
        <v>228</v>
      </c>
      <c r="C19" s="13">
        <v>209</v>
      </c>
      <c r="D19" s="13">
        <v>417</v>
      </c>
      <c r="E19" s="13">
        <v>208</v>
      </c>
      <c r="F19" s="13">
        <v>304</v>
      </c>
      <c r="G19" s="13">
        <v>274</v>
      </c>
      <c r="H19" s="13">
        <v>262</v>
      </c>
      <c r="I19" s="13">
        <v>123</v>
      </c>
      <c r="J19" s="19">
        <v>233</v>
      </c>
      <c r="K19" s="13">
        <v>366</v>
      </c>
      <c r="L19" s="41">
        <v>613</v>
      </c>
      <c r="M19" s="13">
        <v>425</v>
      </c>
      <c r="N19" s="13">
        <f t="shared" si="1"/>
        <v>3662</v>
      </c>
      <c r="O19" s="19">
        <f t="shared" si="0"/>
        <v>305.1666666666667</v>
      </c>
    </row>
    <row r="20" spans="1:15" s="2" customFormat="1" ht="15.75">
      <c r="A20" s="4" t="s">
        <v>64</v>
      </c>
      <c r="B20" s="13">
        <v>472</v>
      </c>
      <c r="C20" s="13">
        <v>586</v>
      </c>
      <c r="D20" s="13">
        <v>1059</v>
      </c>
      <c r="E20" s="13">
        <v>648</v>
      </c>
      <c r="F20" s="13">
        <v>793</v>
      </c>
      <c r="G20" s="13">
        <v>847</v>
      </c>
      <c r="H20" s="13">
        <v>805</v>
      </c>
      <c r="I20" s="13">
        <v>498</v>
      </c>
      <c r="J20" s="19">
        <v>451</v>
      </c>
      <c r="K20" s="13">
        <v>1077</v>
      </c>
      <c r="L20" s="41">
        <v>2017</v>
      </c>
      <c r="M20" s="13">
        <v>1322</v>
      </c>
      <c r="N20" s="13">
        <f t="shared" si="1"/>
        <v>10575</v>
      </c>
      <c r="O20" s="19">
        <f t="shared" si="0"/>
        <v>881.25</v>
      </c>
    </row>
    <row r="21" spans="1:15" s="2" customFormat="1" ht="15.75">
      <c r="A21" s="36" t="s">
        <v>65</v>
      </c>
      <c r="B21" s="48"/>
      <c r="C21" s="48"/>
      <c r="D21" s="48"/>
      <c r="E21" s="48"/>
      <c r="F21" s="48"/>
      <c r="G21" s="19"/>
      <c r="H21" s="13"/>
      <c r="I21" s="13"/>
      <c r="J21" s="13"/>
      <c r="K21" s="13"/>
      <c r="L21" s="41"/>
      <c r="M21" s="13"/>
      <c r="N21" s="13"/>
      <c r="O21" s="19"/>
    </row>
    <row r="22" spans="1:15" s="2" customFormat="1" ht="15.75">
      <c r="A22" s="72" t="s">
        <v>55</v>
      </c>
      <c r="B22" s="13">
        <v>4951</v>
      </c>
      <c r="C22" s="13">
        <v>4429</v>
      </c>
      <c r="D22" s="13">
        <v>6033</v>
      </c>
      <c r="E22" s="13">
        <v>6060</v>
      </c>
      <c r="F22" s="13">
        <v>7036</v>
      </c>
      <c r="G22" s="13">
        <v>4528</v>
      </c>
      <c r="H22" s="13">
        <v>5320</v>
      </c>
      <c r="I22" s="13">
        <v>3706</v>
      </c>
      <c r="J22" s="13">
        <v>5750</v>
      </c>
      <c r="K22" s="13">
        <v>6805</v>
      </c>
      <c r="L22" s="41">
        <v>7729</v>
      </c>
      <c r="M22" s="13">
        <v>8147</v>
      </c>
      <c r="N22" s="13">
        <f aca="true" t="shared" si="2" ref="N22:N29">SUM(B22:M22)</f>
        <v>70494</v>
      </c>
      <c r="O22" s="19">
        <f t="shared" si="0"/>
        <v>5874.5</v>
      </c>
    </row>
    <row r="23" spans="1:15" s="2" customFormat="1" ht="15.75">
      <c r="A23" s="73" t="s">
        <v>54</v>
      </c>
      <c r="B23" s="13">
        <v>79358</v>
      </c>
      <c r="C23" s="13">
        <v>75330</v>
      </c>
      <c r="D23" s="13">
        <v>94503</v>
      </c>
      <c r="E23" s="13">
        <v>91206</v>
      </c>
      <c r="F23" s="13">
        <v>68910</v>
      </c>
      <c r="G23" s="13">
        <v>53310</v>
      </c>
      <c r="H23" s="13">
        <v>78184</v>
      </c>
      <c r="I23" s="13">
        <v>53930</v>
      </c>
      <c r="J23" s="19">
        <v>79625</v>
      </c>
      <c r="K23" s="13">
        <v>88783</v>
      </c>
      <c r="L23" s="41">
        <v>95592</v>
      </c>
      <c r="M23" s="13">
        <v>10959</v>
      </c>
      <c r="N23" s="13">
        <f t="shared" si="2"/>
        <v>869690</v>
      </c>
      <c r="O23" s="19">
        <f t="shared" si="0"/>
        <v>72474.16666666667</v>
      </c>
    </row>
    <row r="24" spans="1:15" s="2" customFormat="1" ht="15.75">
      <c r="A24" s="2" t="s">
        <v>56</v>
      </c>
      <c r="B24" s="13">
        <v>10280</v>
      </c>
      <c r="C24" s="13">
        <v>9124</v>
      </c>
      <c r="D24" s="13">
        <v>11646</v>
      </c>
      <c r="E24" s="13">
        <v>20829</v>
      </c>
      <c r="F24" s="13">
        <v>9285</v>
      </c>
      <c r="G24" s="13">
        <v>6252</v>
      </c>
      <c r="H24" s="13">
        <v>6623</v>
      </c>
      <c r="I24" s="13">
        <v>4774</v>
      </c>
      <c r="J24" s="13">
        <v>8958</v>
      </c>
      <c r="K24" s="13">
        <v>12313</v>
      </c>
      <c r="L24" s="41">
        <v>11025</v>
      </c>
      <c r="M24" s="13">
        <v>15917</v>
      </c>
      <c r="N24" s="13">
        <f t="shared" si="2"/>
        <v>127026</v>
      </c>
      <c r="O24" s="19">
        <f t="shared" si="0"/>
        <v>10585.5</v>
      </c>
    </row>
    <row r="25" spans="1:15" s="2" customFormat="1" ht="15.75" customHeight="1">
      <c r="A25" s="2" t="s">
        <v>66</v>
      </c>
      <c r="B25" s="13">
        <v>4789</v>
      </c>
      <c r="C25" s="13">
        <v>5597</v>
      </c>
      <c r="D25" s="13">
        <v>6730</v>
      </c>
      <c r="E25" s="13">
        <v>7795</v>
      </c>
      <c r="F25" s="13">
        <v>6745</v>
      </c>
      <c r="G25" s="13">
        <v>5615</v>
      </c>
      <c r="H25" s="13">
        <v>5653</v>
      </c>
      <c r="I25" s="13">
        <v>4060</v>
      </c>
      <c r="J25" s="13">
        <v>6306</v>
      </c>
      <c r="K25" s="13">
        <v>9270</v>
      </c>
      <c r="L25" s="41">
        <v>9659</v>
      </c>
      <c r="M25" s="13">
        <v>11355</v>
      </c>
      <c r="N25" s="13">
        <f t="shared" si="2"/>
        <v>83574</v>
      </c>
      <c r="O25" s="19">
        <f t="shared" si="0"/>
        <v>6964.5</v>
      </c>
    </row>
    <row r="26" spans="1:15" s="2" customFormat="1" ht="15.75">
      <c r="A26" s="2" t="s">
        <v>67</v>
      </c>
      <c r="B26" s="13">
        <v>2896</v>
      </c>
      <c r="C26" s="13">
        <v>3238</v>
      </c>
      <c r="D26" s="13">
        <v>4267</v>
      </c>
      <c r="E26" s="13">
        <v>5219</v>
      </c>
      <c r="F26" s="13">
        <v>4084</v>
      </c>
      <c r="G26" s="13">
        <v>3846</v>
      </c>
      <c r="H26" s="13">
        <v>3916</v>
      </c>
      <c r="I26" s="13">
        <v>2658</v>
      </c>
      <c r="J26" s="13">
        <v>3896</v>
      </c>
      <c r="K26" s="13">
        <v>5246</v>
      </c>
      <c r="L26" s="41">
        <v>4995</v>
      </c>
      <c r="M26" s="13">
        <v>6089</v>
      </c>
      <c r="N26" s="13">
        <f t="shared" si="2"/>
        <v>50350</v>
      </c>
      <c r="O26" s="19">
        <f t="shared" si="0"/>
        <v>4195.833333333333</v>
      </c>
    </row>
    <row r="27" spans="1:15" s="24" customFormat="1" ht="15.75">
      <c r="A27" s="24" t="s">
        <v>68</v>
      </c>
      <c r="B27" s="25">
        <v>525</v>
      </c>
      <c r="C27" s="25">
        <v>511</v>
      </c>
      <c r="D27" s="25">
        <v>807</v>
      </c>
      <c r="E27" s="25">
        <v>671</v>
      </c>
      <c r="F27" s="25">
        <v>563</v>
      </c>
      <c r="G27" s="25">
        <v>560</v>
      </c>
      <c r="H27" s="25">
        <v>522</v>
      </c>
      <c r="I27" s="25">
        <v>455</v>
      </c>
      <c r="J27" s="25">
        <v>570</v>
      </c>
      <c r="K27" s="25">
        <v>760</v>
      </c>
      <c r="L27" s="47">
        <v>701</v>
      </c>
      <c r="M27" s="25">
        <v>727</v>
      </c>
      <c r="N27" s="25">
        <f t="shared" si="2"/>
        <v>7372</v>
      </c>
      <c r="O27" s="26">
        <f t="shared" si="0"/>
        <v>614.3333333333334</v>
      </c>
    </row>
    <row r="28" spans="1:15" s="2" customFormat="1" ht="15.75">
      <c r="A28" s="2" t="s">
        <v>69</v>
      </c>
      <c r="B28" s="13">
        <v>2881</v>
      </c>
      <c r="C28" s="13">
        <v>2720</v>
      </c>
      <c r="D28" s="13">
        <v>3504</v>
      </c>
      <c r="E28" s="13">
        <v>4586</v>
      </c>
      <c r="F28" s="13">
        <v>3509</v>
      </c>
      <c r="G28" s="13">
        <v>2910</v>
      </c>
      <c r="H28" s="13">
        <v>2926</v>
      </c>
      <c r="I28" s="13">
        <v>1981</v>
      </c>
      <c r="J28" s="13">
        <v>2600</v>
      </c>
      <c r="K28" s="13">
        <v>3275</v>
      </c>
      <c r="L28" s="41">
        <v>3916</v>
      </c>
      <c r="M28" s="13">
        <v>4543</v>
      </c>
      <c r="N28" s="13">
        <f t="shared" si="2"/>
        <v>39351</v>
      </c>
      <c r="O28" s="19">
        <f t="shared" si="0"/>
        <v>3279.25</v>
      </c>
    </row>
    <row r="29" spans="1:15" s="24" customFormat="1" ht="15.75">
      <c r="A29" s="24" t="s">
        <v>70</v>
      </c>
      <c r="B29" s="25">
        <v>1213</v>
      </c>
      <c r="C29" s="25">
        <v>1330</v>
      </c>
      <c r="D29" s="25">
        <v>2087</v>
      </c>
      <c r="E29" s="25">
        <v>1979</v>
      </c>
      <c r="F29" s="25">
        <v>1694</v>
      </c>
      <c r="G29" s="25">
        <v>1368</v>
      </c>
      <c r="H29" s="25">
        <v>1101</v>
      </c>
      <c r="I29" s="25">
        <v>866</v>
      </c>
      <c r="J29" s="25">
        <v>1389</v>
      </c>
      <c r="K29" s="25">
        <v>2143</v>
      </c>
      <c r="L29" s="47">
        <v>2082</v>
      </c>
      <c r="M29" s="25">
        <v>2277</v>
      </c>
      <c r="N29" s="25">
        <f t="shared" si="2"/>
        <v>19529</v>
      </c>
      <c r="O29" s="26">
        <f t="shared" si="0"/>
        <v>1627.4166666666667</v>
      </c>
    </row>
    <row r="30" spans="1:15" s="2" customFormat="1" ht="15.75">
      <c r="A30" s="36" t="s">
        <v>71</v>
      </c>
      <c r="B30" s="48"/>
      <c r="C30" s="48"/>
      <c r="D30" s="48"/>
      <c r="E30" s="48"/>
      <c r="F30" s="48"/>
      <c r="G30" s="19"/>
      <c r="H30" s="13"/>
      <c r="I30" s="13"/>
      <c r="J30" s="13"/>
      <c r="K30" s="43"/>
      <c r="L30" s="41"/>
      <c r="M30" s="13"/>
      <c r="N30" s="13"/>
      <c r="O30" s="19"/>
    </row>
    <row r="31" spans="1:15" s="2" customFormat="1" ht="15.75">
      <c r="A31" s="2" t="s">
        <v>54</v>
      </c>
      <c r="B31" s="13">
        <v>6934</v>
      </c>
      <c r="C31" s="13">
        <v>4457</v>
      </c>
      <c r="D31" s="13">
        <v>6764</v>
      </c>
      <c r="E31" s="13">
        <v>6547</v>
      </c>
      <c r="F31" s="13">
        <v>5778</v>
      </c>
      <c r="G31" s="19">
        <v>5846</v>
      </c>
      <c r="H31" s="13">
        <v>5080</v>
      </c>
      <c r="I31" s="13">
        <v>4476</v>
      </c>
      <c r="J31" s="13">
        <v>5818</v>
      </c>
      <c r="K31" s="43">
        <v>8183</v>
      </c>
      <c r="L31" s="41">
        <v>9474</v>
      </c>
      <c r="M31" s="13">
        <v>9195</v>
      </c>
      <c r="N31" s="13">
        <f>SUM(B31:M31)</f>
        <v>78552</v>
      </c>
      <c r="O31" s="19">
        <f t="shared" si="0"/>
        <v>6546</v>
      </c>
    </row>
    <row r="32" spans="1:15" s="2" customFormat="1" ht="15.75">
      <c r="A32" s="2" t="s">
        <v>72</v>
      </c>
      <c r="B32" s="13">
        <v>721</v>
      </c>
      <c r="C32" s="13">
        <v>2981</v>
      </c>
      <c r="D32" s="13">
        <v>2371</v>
      </c>
      <c r="E32" s="13">
        <v>703</v>
      </c>
      <c r="F32" s="13">
        <v>730</v>
      </c>
      <c r="G32" s="13">
        <v>453</v>
      </c>
      <c r="H32" s="13">
        <v>974</v>
      </c>
      <c r="I32" s="13">
        <v>960</v>
      </c>
      <c r="J32" s="13">
        <v>723</v>
      </c>
      <c r="K32" s="43">
        <v>237</v>
      </c>
      <c r="L32" s="41">
        <v>319</v>
      </c>
      <c r="M32" s="13">
        <v>1098</v>
      </c>
      <c r="N32" s="13">
        <f>SUM(B32:M32)</f>
        <v>12270</v>
      </c>
      <c r="O32" s="19">
        <f t="shared" si="0"/>
        <v>1022.5</v>
      </c>
    </row>
    <row r="33" spans="1:15" s="2" customFormat="1" ht="15.75">
      <c r="A33" s="2" t="s">
        <v>73</v>
      </c>
      <c r="B33" s="13">
        <v>2377</v>
      </c>
      <c r="C33" s="13">
        <v>2006</v>
      </c>
      <c r="D33" s="13">
        <v>2924</v>
      </c>
      <c r="E33" s="13">
        <v>1870</v>
      </c>
      <c r="F33" s="13">
        <v>2461</v>
      </c>
      <c r="G33" s="13">
        <v>2020</v>
      </c>
      <c r="H33" s="13">
        <v>1798</v>
      </c>
      <c r="I33" s="13">
        <v>1846</v>
      </c>
      <c r="J33" s="19">
        <v>1115</v>
      </c>
      <c r="K33" s="43">
        <v>1253</v>
      </c>
      <c r="L33" s="41">
        <v>979</v>
      </c>
      <c r="M33" s="13">
        <v>2748</v>
      </c>
      <c r="N33" s="13">
        <f>SUM(B33:M33)</f>
        <v>23397</v>
      </c>
      <c r="O33" s="19">
        <f t="shared" si="0"/>
        <v>1949.75</v>
      </c>
    </row>
    <row r="34" spans="1:15" s="24" customFormat="1" ht="15.75">
      <c r="A34" s="24" t="s">
        <v>74</v>
      </c>
      <c r="B34" s="25">
        <v>250</v>
      </c>
      <c r="C34" s="25">
        <v>276</v>
      </c>
      <c r="D34" s="25">
        <v>414</v>
      </c>
      <c r="E34" s="25">
        <v>337</v>
      </c>
      <c r="F34" s="25">
        <v>321</v>
      </c>
      <c r="G34" s="25">
        <v>238</v>
      </c>
      <c r="H34" s="25">
        <v>275</v>
      </c>
      <c r="I34" s="25">
        <v>247</v>
      </c>
      <c r="J34" s="25">
        <v>146</v>
      </c>
      <c r="K34" s="45">
        <v>203</v>
      </c>
      <c r="L34" s="47">
        <v>199</v>
      </c>
      <c r="M34" s="25">
        <v>419</v>
      </c>
      <c r="N34" s="25">
        <f>SUM(B34:M34)</f>
        <v>3325</v>
      </c>
      <c r="O34" s="26">
        <f t="shared" si="0"/>
        <v>277.0833333333333</v>
      </c>
    </row>
    <row r="35" spans="1:15" s="2" customFormat="1" ht="15.75">
      <c r="A35" s="36" t="s">
        <v>75</v>
      </c>
      <c r="B35" s="48"/>
      <c r="C35" s="48"/>
      <c r="D35" s="48"/>
      <c r="E35" s="48"/>
      <c r="F35" s="48"/>
      <c r="G35" s="19"/>
      <c r="H35" s="13"/>
      <c r="I35" s="13"/>
      <c r="J35" s="13"/>
      <c r="K35" s="13"/>
      <c r="L35" s="41"/>
      <c r="M35" s="13"/>
      <c r="N35" s="13"/>
      <c r="O35" s="19"/>
    </row>
    <row r="36" spans="1:15" s="2" customFormat="1" ht="15.75">
      <c r="A36" s="72" t="s">
        <v>76</v>
      </c>
      <c r="B36" s="19">
        <v>81</v>
      </c>
      <c r="C36" s="13">
        <v>130</v>
      </c>
      <c r="D36" s="13">
        <v>71</v>
      </c>
      <c r="E36" s="13">
        <v>79</v>
      </c>
      <c r="F36" s="13">
        <v>94</v>
      </c>
      <c r="G36" s="13">
        <v>239</v>
      </c>
      <c r="H36" s="13">
        <v>67</v>
      </c>
      <c r="I36" s="13">
        <v>55</v>
      </c>
      <c r="J36" s="13">
        <v>134</v>
      </c>
      <c r="K36" s="13">
        <v>137</v>
      </c>
      <c r="L36" s="41">
        <v>154</v>
      </c>
      <c r="M36" s="13">
        <v>126</v>
      </c>
      <c r="N36" s="13">
        <f>SUM(B36:M36)</f>
        <v>1367</v>
      </c>
      <c r="O36" s="19">
        <f t="shared" si="0"/>
        <v>113.91666666666667</v>
      </c>
    </row>
    <row r="37" spans="1:15" s="2" customFormat="1" ht="15.75">
      <c r="A37" s="72" t="s">
        <v>56</v>
      </c>
      <c r="B37" s="19">
        <v>276</v>
      </c>
      <c r="C37" s="13">
        <v>258</v>
      </c>
      <c r="D37" s="13">
        <v>243</v>
      </c>
      <c r="E37" s="13">
        <v>208</v>
      </c>
      <c r="F37" s="13">
        <v>349</v>
      </c>
      <c r="G37" s="13">
        <v>342</v>
      </c>
      <c r="H37" s="13">
        <v>316</v>
      </c>
      <c r="I37" s="13">
        <v>253</v>
      </c>
      <c r="J37" s="13">
        <v>695</v>
      </c>
      <c r="K37" s="13">
        <v>1134</v>
      </c>
      <c r="L37" s="41">
        <v>365</v>
      </c>
      <c r="M37" s="13">
        <v>245</v>
      </c>
      <c r="N37" s="13">
        <f>SUM(B37:M37)</f>
        <v>4684</v>
      </c>
      <c r="O37" s="19">
        <f t="shared" si="0"/>
        <v>390.3333333333333</v>
      </c>
    </row>
    <row r="38" spans="1:15" s="2" customFormat="1" ht="15.75">
      <c r="A38" s="72" t="s">
        <v>55</v>
      </c>
      <c r="B38" s="13">
        <v>190</v>
      </c>
      <c r="C38" s="13">
        <v>324</v>
      </c>
      <c r="D38" s="13">
        <v>378</v>
      </c>
      <c r="E38" s="13">
        <v>338</v>
      </c>
      <c r="F38" s="13">
        <v>327</v>
      </c>
      <c r="G38" s="13">
        <v>452</v>
      </c>
      <c r="H38" s="13">
        <v>269</v>
      </c>
      <c r="I38" s="13">
        <v>192</v>
      </c>
      <c r="J38" s="13">
        <v>378</v>
      </c>
      <c r="K38" s="13">
        <v>329</v>
      </c>
      <c r="L38" s="41">
        <v>438</v>
      </c>
      <c r="M38" s="13">
        <v>478</v>
      </c>
      <c r="N38" s="13">
        <f>SUM(B38:M38)</f>
        <v>4093</v>
      </c>
      <c r="O38" s="19">
        <f t="shared" si="0"/>
        <v>341.0833333333333</v>
      </c>
    </row>
    <row r="39" spans="1:15" s="2" customFormat="1" ht="15.75">
      <c r="A39" s="72" t="s">
        <v>77</v>
      </c>
      <c r="B39" s="19">
        <v>340</v>
      </c>
      <c r="C39" s="13">
        <v>374</v>
      </c>
      <c r="D39" s="13">
        <v>545</v>
      </c>
      <c r="E39" s="13">
        <v>389</v>
      </c>
      <c r="F39" s="13">
        <v>407</v>
      </c>
      <c r="G39" s="13">
        <v>664</v>
      </c>
      <c r="H39" s="13">
        <v>579</v>
      </c>
      <c r="I39" s="13">
        <v>307</v>
      </c>
      <c r="J39" s="19">
        <v>390</v>
      </c>
      <c r="K39" s="13">
        <v>497</v>
      </c>
      <c r="L39" s="41">
        <v>613</v>
      </c>
      <c r="M39" s="13">
        <v>501</v>
      </c>
      <c r="N39" s="13">
        <f>SUM(B39:M39)</f>
        <v>5606</v>
      </c>
      <c r="O39" s="19">
        <f t="shared" si="0"/>
        <v>467.1666666666667</v>
      </c>
    </row>
    <row r="40" spans="1:15" s="24" customFormat="1" ht="15.75">
      <c r="A40" s="74" t="s">
        <v>78</v>
      </c>
      <c r="B40" s="25">
        <v>293</v>
      </c>
      <c r="C40" s="25">
        <v>330</v>
      </c>
      <c r="D40" s="25">
        <v>494</v>
      </c>
      <c r="E40" s="25">
        <v>410</v>
      </c>
      <c r="F40" s="25">
        <v>441</v>
      </c>
      <c r="G40" s="25">
        <v>437</v>
      </c>
      <c r="H40" s="26">
        <v>415</v>
      </c>
      <c r="I40" s="26">
        <v>313</v>
      </c>
      <c r="J40" s="25">
        <v>530</v>
      </c>
      <c r="K40" s="25">
        <v>605</v>
      </c>
      <c r="L40" s="25">
        <v>581</v>
      </c>
      <c r="M40" s="25">
        <v>560</v>
      </c>
      <c r="N40" s="25">
        <f>SUM(B40:M40)</f>
        <v>5409</v>
      </c>
      <c r="O40" s="26">
        <f t="shared" si="0"/>
        <v>450.75</v>
      </c>
    </row>
    <row r="41" spans="1:15" s="2" customFormat="1" ht="15.75">
      <c r="A41" s="75" t="s">
        <v>79</v>
      </c>
      <c r="B41" s="13"/>
      <c r="C41" s="13"/>
      <c r="D41" s="13"/>
      <c r="E41" s="13"/>
      <c r="F41" s="13"/>
      <c r="G41" s="13"/>
      <c r="H41" s="19"/>
      <c r="I41" s="19"/>
      <c r="J41" s="13"/>
      <c r="K41" s="13"/>
      <c r="L41" s="41"/>
      <c r="M41" s="13"/>
      <c r="N41" s="13"/>
      <c r="O41" s="19"/>
    </row>
    <row r="42" spans="1:15" s="2" customFormat="1" ht="15.75">
      <c r="A42" s="72" t="s">
        <v>80</v>
      </c>
      <c r="B42" s="13">
        <v>2174</v>
      </c>
      <c r="C42" s="13">
        <v>2682</v>
      </c>
      <c r="D42" s="13">
        <v>4057</v>
      </c>
      <c r="E42" s="13">
        <v>4596</v>
      </c>
      <c r="F42" s="13">
        <v>3265</v>
      </c>
      <c r="G42" s="13">
        <v>3003</v>
      </c>
      <c r="H42" s="19">
        <v>3486</v>
      </c>
      <c r="I42" s="19">
        <v>2587</v>
      </c>
      <c r="J42" s="19">
        <v>2327</v>
      </c>
      <c r="K42" s="13">
        <v>3271</v>
      </c>
      <c r="L42" s="41">
        <v>12275</v>
      </c>
      <c r="M42" s="13">
        <v>3722</v>
      </c>
      <c r="N42" s="13">
        <f>SUM(B42:M42)</f>
        <v>47445</v>
      </c>
      <c r="O42" s="19">
        <f t="shared" si="0"/>
        <v>3953.75</v>
      </c>
    </row>
    <row r="43" spans="1:15" s="24" customFormat="1" ht="15.75">
      <c r="A43" s="74" t="s">
        <v>81</v>
      </c>
      <c r="B43" s="25">
        <v>4650</v>
      </c>
      <c r="C43" s="25">
        <v>5417</v>
      </c>
      <c r="D43" s="25">
        <v>7430</v>
      </c>
      <c r="E43" s="25">
        <v>7784</v>
      </c>
      <c r="F43" s="25">
        <v>7036</v>
      </c>
      <c r="G43" s="25">
        <v>8124</v>
      </c>
      <c r="H43" s="26">
        <v>8716</v>
      </c>
      <c r="I43" s="26">
        <v>6066</v>
      </c>
      <c r="J43" s="25">
        <v>8259</v>
      </c>
      <c r="K43" s="25">
        <v>6931</v>
      </c>
      <c r="L43" s="47">
        <v>7593</v>
      </c>
      <c r="M43" s="25">
        <v>8561</v>
      </c>
      <c r="N43" s="25">
        <f>SUM(B43:M43)</f>
        <v>86567</v>
      </c>
      <c r="O43" s="26">
        <f t="shared" si="0"/>
        <v>7213.916666666667</v>
      </c>
    </row>
    <row r="44" spans="1:15" s="2" customFormat="1" ht="15.75">
      <c r="A44" s="75" t="s">
        <v>82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41"/>
      <c r="M44" s="13"/>
      <c r="N44" s="13"/>
      <c r="O44" s="19"/>
    </row>
    <row r="45" spans="1:15" s="2" customFormat="1" ht="15.75">
      <c r="A45" s="72" t="s">
        <v>55</v>
      </c>
      <c r="B45" s="13">
        <v>130</v>
      </c>
      <c r="C45" s="13">
        <v>285</v>
      </c>
      <c r="D45" s="13">
        <v>402</v>
      </c>
      <c r="E45" s="13">
        <v>398</v>
      </c>
      <c r="F45" s="13">
        <v>349</v>
      </c>
      <c r="G45" s="13">
        <v>282</v>
      </c>
      <c r="H45" s="13">
        <v>295</v>
      </c>
      <c r="I45" s="13">
        <v>296</v>
      </c>
      <c r="J45" s="19">
        <v>510</v>
      </c>
      <c r="K45" s="13">
        <v>610</v>
      </c>
      <c r="L45" s="41">
        <v>455</v>
      </c>
      <c r="M45" s="13">
        <v>654</v>
      </c>
      <c r="N45" s="13">
        <f>SUM(B45:M45)</f>
        <v>4666</v>
      </c>
      <c r="O45" s="19">
        <f t="shared" si="0"/>
        <v>388.8333333333333</v>
      </c>
    </row>
    <row r="46" spans="1:15" s="2" customFormat="1" ht="15.75">
      <c r="A46" s="2" t="s">
        <v>59</v>
      </c>
      <c r="B46" s="13">
        <v>179</v>
      </c>
      <c r="C46" s="13">
        <v>443</v>
      </c>
      <c r="D46" s="13">
        <v>462</v>
      </c>
      <c r="E46" s="13">
        <v>678</v>
      </c>
      <c r="F46" s="13">
        <v>416</v>
      </c>
      <c r="G46" s="13">
        <v>399</v>
      </c>
      <c r="H46" s="13">
        <v>470</v>
      </c>
      <c r="I46" s="13">
        <v>430</v>
      </c>
      <c r="J46" s="13">
        <v>723</v>
      </c>
      <c r="K46" s="13">
        <v>846</v>
      </c>
      <c r="L46" s="41">
        <v>831</v>
      </c>
      <c r="M46" s="13">
        <v>1238</v>
      </c>
      <c r="N46" s="13">
        <f>SUM(B46:M46)</f>
        <v>7115</v>
      </c>
      <c r="O46" s="19">
        <f t="shared" si="0"/>
        <v>592.9166666666666</v>
      </c>
    </row>
    <row r="47" spans="1:15" s="24" customFormat="1" ht="15.75">
      <c r="A47" s="24" t="s">
        <v>83</v>
      </c>
      <c r="B47" s="25">
        <v>488</v>
      </c>
      <c r="C47" s="25">
        <v>695</v>
      </c>
      <c r="D47" s="25">
        <v>856</v>
      </c>
      <c r="E47" s="25">
        <v>740</v>
      </c>
      <c r="F47" s="25">
        <v>603</v>
      </c>
      <c r="G47" s="25">
        <v>829</v>
      </c>
      <c r="H47" s="25">
        <v>767</v>
      </c>
      <c r="I47" s="25">
        <v>599</v>
      </c>
      <c r="J47" s="25">
        <v>900</v>
      </c>
      <c r="K47" s="25">
        <v>884</v>
      </c>
      <c r="L47" s="47">
        <v>734</v>
      </c>
      <c r="M47" s="25">
        <v>1063</v>
      </c>
      <c r="N47" s="25">
        <f>SUM(B47:M47)</f>
        <v>9158</v>
      </c>
      <c r="O47" s="26">
        <f t="shared" si="0"/>
        <v>763.1666666666666</v>
      </c>
    </row>
    <row r="48" spans="1:15" s="2" customFormat="1" ht="15.75">
      <c r="A48" s="75" t="s">
        <v>84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1"/>
      <c r="M48" s="13"/>
      <c r="N48" s="13"/>
      <c r="O48" s="19"/>
    </row>
    <row r="49" spans="1:15" s="2" customFormat="1" ht="15.75">
      <c r="A49" s="2" t="s">
        <v>85</v>
      </c>
      <c r="B49" s="13">
        <v>628</v>
      </c>
      <c r="C49" s="13">
        <v>782</v>
      </c>
      <c r="D49" s="13">
        <v>1103</v>
      </c>
      <c r="E49" s="13">
        <v>1160</v>
      </c>
      <c r="F49" s="13">
        <v>947</v>
      </c>
      <c r="G49" s="13">
        <v>799</v>
      </c>
      <c r="H49" s="13">
        <v>850</v>
      </c>
      <c r="I49" s="19">
        <v>595</v>
      </c>
      <c r="J49" s="19">
        <v>719</v>
      </c>
      <c r="K49" s="13">
        <v>1013</v>
      </c>
      <c r="L49" s="41">
        <v>902</v>
      </c>
      <c r="M49" s="13">
        <v>1219</v>
      </c>
      <c r="N49" s="13">
        <f>SUM(B49:M49)</f>
        <v>10717</v>
      </c>
      <c r="O49" s="19">
        <f t="shared" si="0"/>
        <v>893.0833333333334</v>
      </c>
    </row>
    <row r="50" spans="1:15" s="2" customFormat="1" ht="31.5">
      <c r="A50" s="71" t="s">
        <v>86</v>
      </c>
      <c r="B50" s="48"/>
      <c r="C50" s="48"/>
      <c r="D50" s="48"/>
      <c r="E50" s="48"/>
      <c r="F50" s="48"/>
      <c r="G50" s="19"/>
      <c r="H50" s="13"/>
      <c r="I50" s="13"/>
      <c r="J50" s="13"/>
      <c r="K50" s="13"/>
      <c r="L50" s="41"/>
      <c r="M50" s="13"/>
      <c r="N50" s="13"/>
      <c r="O50" s="19"/>
    </row>
    <row r="51" spans="1:15" s="2" customFormat="1" ht="15.75">
      <c r="A51" s="72" t="s">
        <v>54</v>
      </c>
      <c r="B51" s="13">
        <v>93</v>
      </c>
      <c r="C51" s="13">
        <v>205</v>
      </c>
      <c r="D51" s="49">
        <v>602</v>
      </c>
      <c r="E51" s="13">
        <v>418</v>
      </c>
      <c r="F51" s="13">
        <v>377</v>
      </c>
      <c r="G51" s="76">
        <v>276</v>
      </c>
      <c r="H51" s="13">
        <v>203</v>
      </c>
      <c r="I51" s="13">
        <v>234</v>
      </c>
      <c r="J51" s="13">
        <v>425</v>
      </c>
      <c r="K51" s="13">
        <v>580</v>
      </c>
      <c r="L51" s="41">
        <v>586</v>
      </c>
      <c r="M51" s="13">
        <v>624</v>
      </c>
      <c r="N51" s="13">
        <f>SUM(B51:M51)</f>
        <v>4623</v>
      </c>
      <c r="O51" s="19">
        <f t="shared" si="0"/>
        <v>385.25</v>
      </c>
    </row>
    <row r="52" spans="1:15" s="2" customFormat="1" ht="15.75">
      <c r="A52" s="72" t="s">
        <v>56</v>
      </c>
      <c r="B52" s="13">
        <v>46</v>
      </c>
      <c r="C52" s="13">
        <v>65</v>
      </c>
      <c r="D52" s="49">
        <v>75</v>
      </c>
      <c r="E52" s="13">
        <v>56</v>
      </c>
      <c r="F52" s="13">
        <v>66</v>
      </c>
      <c r="G52" s="19">
        <v>58</v>
      </c>
      <c r="H52" s="13">
        <v>24</v>
      </c>
      <c r="I52" s="13">
        <v>23</v>
      </c>
      <c r="J52" s="13">
        <v>28</v>
      </c>
      <c r="K52" s="13">
        <v>52</v>
      </c>
      <c r="L52" s="41">
        <v>57</v>
      </c>
      <c r="M52" s="13">
        <v>55</v>
      </c>
      <c r="N52" s="13">
        <f>SUM(B52:M52)</f>
        <v>605</v>
      </c>
      <c r="O52" s="19">
        <f t="shared" si="0"/>
        <v>50.416666666666664</v>
      </c>
    </row>
    <row r="53" spans="1:15" s="2" customFormat="1" ht="15.75">
      <c r="A53" s="72" t="s">
        <v>87</v>
      </c>
      <c r="B53" s="19">
        <v>289</v>
      </c>
      <c r="C53" s="19">
        <v>246</v>
      </c>
      <c r="D53" s="50">
        <v>648</v>
      </c>
      <c r="E53" s="19">
        <v>520</v>
      </c>
      <c r="F53" s="13">
        <v>576</v>
      </c>
      <c r="G53" s="19">
        <v>402</v>
      </c>
      <c r="H53" s="13">
        <v>316</v>
      </c>
      <c r="I53" s="13">
        <v>234</v>
      </c>
      <c r="J53" s="19">
        <v>584</v>
      </c>
      <c r="K53" s="13">
        <v>637</v>
      </c>
      <c r="L53" s="41">
        <v>470</v>
      </c>
      <c r="M53" s="13">
        <v>411</v>
      </c>
      <c r="N53" s="13">
        <f>SUM(B53:M53)</f>
        <v>5333</v>
      </c>
      <c r="O53" s="19">
        <f t="shared" si="0"/>
        <v>444.4166666666667</v>
      </c>
    </row>
    <row r="54" spans="1:15" s="24" customFormat="1" ht="15.75">
      <c r="A54" s="77" t="s">
        <v>88</v>
      </c>
      <c r="B54" s="26">
        <v>549</v>
      </c>
      <c r="C54" s="26">
        <v>673</v>
      </c>
      <c r="D54" s="26">
        <v>1009</v>
      </c>
      <c r="E54" s="26">
        <v>1025</v>
      </c>
      <c r="F54" s="25">
        <v>820</v>
      </c>
      <c r="G54" s="26">
        <v>915</v>
      </c>
      <c r="H54" s="25">
        <v>726</v>
      </c>
      <c r="I54" s="25">
        <v>633</v>
      </c>
      <c r="J54" s="25">
        <v>991</v>
      </c>
      <c r="K54" s="25">
        <v>1062</v>
      </c>
      <c r="L54" s="47">
        <v>996</v>
      </c>
      <c r="M54" s="25">
        <v>974</v>
      </c>
      <c r="N54" s="25">
        <f>SUM(B54:M54)</f>
        <v>10373</v>
      </c>
      <c r="O54" s="26">
        <f t="shared" si="0"/>
        <v>864.4166666666666</v>
      </c>
    </row>
    <row r="55" spans="1:15" s="2" customFormat="1" ht="15.75">
      <c r="A55" s="36" t="s">
        <v>89</v>
      </c>
      <c r="B55" s="48"/>
      <c r="C55" s="48"/>
      <c r="D55" s="48"/>
      <c r="E55" s="48"/>
      <c r="F55" s="48"/>
      <c r="G55" s="19"/>
      <c r="H55" s="13"/>
      <c r="I55" s="13"/>
      <c r="J55" s="13"/>
      <c r="K55" s="15"/>
      <c r="L55" s="20"/>
      <c r="M55" s="15"/>
      <c r="N55" s="19"/>
      <c r="O55" s="19"/>
    </row>
    <row r="56" spans="1:15" s="2" customFormat="1" ht="15.75">
      <c r="A56" s="72" t="s">
        <v>54</v>
      </c>
      <c r="B56" s="13">
        <v>115</v>
      </c>
      <c r="C56" s="13">
        <v>258</v>
      </c>
      <c r="D56" s="13">
        <v>130</v>
      </c>
      <c r="E56" s="13">
        <v>149</v>
      </c>
      <c r="F56" s="13">
        <v>137</v>
      </c>
      <c r="G56" s="51">
        <v>148</v>
      </c>
      <c r="H56" s="13">
        <v>99</v>
      </c>
      <c r="I56" s="13">
        <v>121</v>
      </c>
      <c r="J56" s="13">
        <v>178</v>
      </c>
      <c r="K56" s="15">
        <v>97</v>
      </c>
      <c r="L56" s="20">
        <v>281</v>
      </c>
      <c r="M56" s="15">
        <v>235</v>
      </c>
      <c r="N56" s="19">
        <f>SUM(B56:M56)</f>
        <v>1948</v>
      </c>
      <c r="O56" s="19">
        <f t="shared" si="0"/>
        <v>162.33333333333334</v>
      </c>
    </row>
    <row r="57" spans="1:15" s="2" customFormat="1" ht="15.75">
      <c r="A57" s="72" t="s">
        <v>90</v>
      </c>
      <c r="B57" s="13">
        <v>63</v>
      </c>
      <c r="C57" s="13">
        <v>148</v>
      </c>
      <c r="D57" s="13">
        <v>127</v>
      </c>
      <c r="E57" s="13">
        <v>129</v>
      </c>
      <c r="F57" s="13">
        <v>192</v>
      </c>
      <c r="G57" s="51">
        <v>138</v>
      </c>
      <c r="H57" s="13">
        <v>90</v>
      </c>
      <c r="I57" s="13">
        <v>149</v>
      </c>
      <c r="J57" s="13">
        <v>132</v>
      </c>
      <c r="K57" s="15">
        <v>103</v>
      </c>
      <c r="L57" s="20">
        <v>112</v>
      </c>
      <c r="M57" s="15">
        <v>120</v>
      </c>
      <c r="N57" s="19">
        <f>SUM(B57:M57)</f>
        <v>1503</v>
      </c>
      <c r="O57" s="19">
        <f t="shared" si="0"/>
        <v>125.25</v>
      </c>
    </row>
    <row r="58" spans="1:15" s="2" customFormat="1" ht="15.75">
      <c r="A58" s="72" t="s">
        <v>56</v>
      </c>
      <c r="B58" s="13">
        <v>160</v>
      </c>
      <c r="C58" s="13">
        <v>249</v>
      </c>
      <c r="D58" s="13">
        <v>261</v>
      </c>
      <c r="E58" s="13">
        <v>303</v>
      </c>
      <c r="F58" s="13">
        <v>244</v>
      </c>
      <c r="G58" s="51">
        <v>181</v>
      </c>
      <c r="H58" s="13">
        <v>176</v>
      </c>
      <c r="I58" s="13">
        <v>182</v>
      </c>
      <c r="J58" s="13">
        <v>197</v>
      </c>
      <c r="K58" s="15">
        <v>262</v>
      </c>
      <c r="L58" s="20">
        <v>250</v>
      </c>
      <c r="M58" s="15">
        <v>339</v>
      </c>
      <c r="N58" s="19">
        <f>SUM(B58:M58)</f>
        <v>2804</v>
      </c>
      <c r="O58" s="19">
        <f t="shared" si="0"/>
        <v>233.66666666666666</v>
      </c>
    </row>
    <row r="59" spans="1:15" s="2" customFormat="1" ht="15.75">
      <c r="A59" s="72" t="s">
        <v>91</v>
      </c>
      <c r="B59" s="13">
        <v>448</v>
      </c>
      <c r="C59" s="13">
        <v>741</v>
      </c>
      <c r="D59" s="13">
        <v>603</v>
      </c>
      <c r="E59" s="13">
        <v>674</v>
      </c>
      <c r="F59" s="13">
        <v>795</v>
      </c>
      <c r="G59" s="13">
        <v>791</v>
      </c>
      <c r="H59" s="13">
        <v>474</v>
      </c>
      <c r="I59" s="13">
        <v>501</v>
      </c>
      <c r="J59" s="19">
        <v>611</v>
      </c>
      <c r="K59" s="15">
        <v>692</v>
      </c>
      <c r="L59" s="20">
        <v>839</v>
      </c>
      <c r="M59" s="15">
        <v>937</v>
      </c>
      <c r="N59" s="19">
        <f>SUM(B59:M59)</f>
        <v>8106</v>
      </c>
      <c r="O59" s="19">
        <f t="shared" si="0"/>
        <v>675.5</v>
      </c>
    </row>
    <row r="60" spans="1:15" s="24" customFormat="1" ht="15.75">
      <c r="A60" s="74" t="s">
        <v>92</v>
      </c>
      <c r="B60" s="25">
        <v>647</v>
      </c>
      <c r="C60" s="25">
        <v>859</v>
      </c>
      <c r="D60" s="25">
        <v>1028</v>
      </c>
      <c r="E60" s="25">
        <v>947</v>
      </c>
      <c r="F60" s="25">
        <v>930</v>
      </c>
      <c r="G60" s="25">
        <v>955</v>
      </c>
      <c r="H60" s="25">
        <v>904</v>
      </c>
      <c r="I60" s="25">
        <v>813</v>
      </c>
      <c r="J60" s="25">
        <v>1038</v>
      </c>
      <c r="K60" s="52">
        <v>1089</v>
      </c>
      <c r="L60" s="53">
        <v>1106</v>
      </c>
      <c r="M60" s="52">
        <v>1099</v>
      </c>
      <c r="N60" s="26">
        <f>SUM(B60:M60)</f>
        <v>11415</v>
      </c>
      <c r="O60" s="26">
        <f t="shared" si="0"/>
        <v>951.25</v>
      </c>
    </row>
    <row r="61" spans="1:15" s="2" customFormat="1" ht="15.75">
      <c r="A61" s="36" t="s">
        <v>93</v>
      </c>
      <c r="B61" s="19"/>
      <c r="C61" s="19"/>
      <c r="D61" s="19"/>
      <c r="E61" s="19"/>
      <c r="F61" s="13"/>
      <c r="G61" s="19"/>
      <c r="H61" s="13"/>
      <c r="I61" s="13"/>
      <c r="J61" s="13"/>
      <c r="K61" s="13"/>
      <c r="L61" s="41"/>
      <c r="M61" s="13"/>
      <c r="N61" s="13"/>
      <c r="O61" s="19"/>
    </row>
    <row r="62" spans="1:15" s="2" customFormat="1" ht="15.75">
      <c r="A62" s="72" t="s">
        <v>94</v>
      </c>
      <c r="B62" s="19">
        <v>23</v>
      </c>
      <c r="C62" s="19">
        <v>23</v>
      </c>
      <c r="D62" s="19">
        <v>46</v>
      </c>
      <c r="E62" s="19">
        <v>25</v>
      </c>
      <c r="F62" s="13">
        <v>16</v>
      </c>
      <c r="G62" s="19">
        <v>17</v>
      </c>
      <c r="H62" s="13">
        <v>15</v>
      </c>
      <c r="I62" s="13">
        <v>8</v>
      </c>
      <c r="J62" s="13">
        <v>12</v>
      </c>
      <c r="K62" s="13">
        <v>51</v>
      </c>
      <c r="L62" s="41">
        <v>44</v>
      </c>
      <c r="M62" s="13">
        <v>52</v>
      </c>
      <c r="N62" s="13">
        <f>SUM(B62:M62)</f>
        <v>332</v>
      </c>
      <c r="O62" s="19">
        <f t="shared" si="0"/>
        <v>27.666666666666668</v>
      </c>
    </row>
    <row r="63" spans="1:15" s="2" customFormat="1" ht="15.75">
      <c r="A63" s="72" t="s">
        <v>95</v>
      </c>
      <c r="B63" s="19">
        <v>339</v>
      </c>
      <c r="C63" s="19">
        <v>199</v>
      </c>
      <c r="D63" s="19">
        <v>2029</v>
      </c>
      <c r="E63" s="19">
        <v>627</v>
      </c>
      <c r="F63" s="13">
        <v>497</v>
      </c>
      <c r="G63" s="19">
        <v>180</v>
      </c>
      <c r="H63" s="13">
        <v>151</v>
      </c>
      <c r="I63" s="13">
        <v>470</v>
      </c>
      <c r="J63" s="13">
        <v>668</v>
      </c>
      <c r="K63" s="13">
        <v>1554</v>
      </c>
      <c r="L63" s="41">
        <v>2382</v>
      </c>
      <c r="M63" s="13">
        <v>2105</v>
      </c>
      <c r="N63" s="13">
        <f>SUM(B63:M63)</f>
        <v>11201</v>
      </c>
      <c r="O63" s="19">
        <f t="shared" si="0"/>
        <v>933.4166666666666</v>
      </c>
    </row>
    <row r="64" spans="1:15" s="2" customFormat="1" ht="15.75">
      <c r="A64" s="72" t="s">
        <v>55</v>
      </c>
      <c r="B64" s="19">
        <v>85</v>
      </c>
      <c r="C64" s="19">
        <v>66</v>
      </c>
      <c r="D64" s="19">
        <v>116</v>
      </c>
      <c r="E64" s="19">
        <v>107</v>
      </c>
      <c r="F64" s="13">
        <v>64</v>
      </c>
      <c r="G64" s="19">
        <v>53</v>
      </c>
      <c r="H64" s="13">
        <v>34</v>
      </c>
      <c r="I64" s="13">
        <v>33</v>
      </c>
      <c r="J64" s="19">
        <v>22</v>
      </c>
      <c r="K64" s="13">
        <v>161</v>
      </c>
      <c r="L64" s="41">
        <v>230</v>
      </c>
      <c r="M64" s="13">
        <v>295</v>
      </c>
      <c r="N64" s="13">
        <f>SUM(B64:M64)</f>
        <v>1266</v>
      </c>
      <c r="O64" s="19">
        <f t="shared" si="0"/>
        <v>105.5</v>
      </c>
    </row>
    <row r="65" spans="1:15" s="24" customFormat="1" ht="15.75">
      <c r="A65" s="74" t="s">
        <v>96</v>
      </c>
      <c r="B65" s="25">
        <v>63</v>
      </c>
      <c r="C65" s="25">
        <v>75</v>
      </c>
      <c r="D65" s="25">
        <v>124</v>
      </c>
      <c r="E65" s="25">
        <v>111</v>
      </c>
      <c r="F65" s="25">
        <v>82</v>
      </c>
      <c r="G65" s="25">
        <v>103</v>
      </c>
      <c r="H65" s="25">
        <v>60</v>
      </c>
      <c r="I65" s="26">
        <v>43</v>
      </c>
      <c r="J65" s="25">
        <v>70</v>
      </c>
      <c r="K65" s="25">
        <v>160</v>
      </c>
      <c r="L65" s="25">
        <v>208</v>
      </c>
      <c r="M65" s="25">
        <v>117</v>
      </c>
      <c r="N65" s="25">
        <f>SUM(B65:M65)</f>
        <v>1216</v>
      </c>
      <c r="O65" s="26">
        <f t="shared" si="0"/>
        <v>101.33333333333333</v>
      </c>
    </row>
    <row r="66" spans="1:15" s="2" customFormat="1" ht="15.75">
      <c r="A66" s="36" t="s">
        <v>97</v>
      </c>
      <c r="B66" s="48"/>
      <c r="C66" s="48"/>
      <c r="D66" s="48"/>
      <c r="E66" s="48"/>
      <c r="F66" s="48"/>
      <c r="G66" s="19"/>
      <c r="H66" s="13"/>
      <c r="I66" s="13"/>
      <c r="J66" s="13"/>
      <c r="K66" s="13"/>
      <c r="L66" s="41"/>
      <c r="M66" s="13"/>
      <c r="N66" s="13"/>
      <c r="O66" s="19"/>
    </row>
    <row r="67" spans="1:15" s="2" customFormat="1" ht="15.75">
      <c r="A67" s="2" t="s">
        <v>54</v>
      </c>
      <c r="B67" s="13">
        <v>119</v>
      </c>
      <c r="C67" s="13">
        <v>115</v>
      </c>
      <c r="D67" s="13">
        <v>320</v>
      </c>
      <c r="E67" s="13">
        <v>221</v>
      </c>
      <c r="F67" s="13">
        <v>263</v>
      </c>
      <c r="G67" s="13">
        <v>110</v>
      </c>
      <c r="H67" s="13">
        <v>124</v>
      </c>
      <c r="I67" s="13">
        <v>119</v>
      </c>
      <c r="J67" s="13">
        <v>149</v>
      </c>
      <c r="K67" s="13">
        <v>231</v>
      </c>
      <c r="L67" s="41">
        <v>238</v>
      </c>
      <c r="M67" s="13">
        <v>331</v>
      </c>
      <c r="N67" s="13">
        <f>SUM(B67:M67)</f>
        <v>2340</v>
      </c>
      <c r="O67" s="19">
        <f aca="true" t="shared" si="3" ref="O67:O104">N67/12</f>
        <v>195</v>
      </c>
    </row>
    <row r="68" spans="1:15" s="2" customFormat="1" ht="15.75">
      <c r="A68" s="2" t="s">
        <v>98</v>
      </c>
      <c r="B68" s="13">
        <v>71</v>
      </c>
      <c r="C68" s="13">
        <v>83</v>
      </c>
      <c r="D68" s="13">
        <v>147</v>
      </c>
      <c r="E68" s="13">
        <v>116</v>
      </c>
      <c r="F68" s="13">
        <v>111</v>
      </c>
      <c r="G68" s="13">
        <v>98</v>
      </c>
      <c r="H68" s="13">
        <v>41</v>
      </c>
      <c r="I68" s="13">
        <v>48</v>
      </c>
      <c r="J68" s="13">
        <v>108</v>
      </c>
      <c r="K68" s="13">
        <v>83</v>
      </c>
      <c r="L68" s="41">
        <v>115</v>
      </c>
      <c r="M68" s="13">
        <v>73</v>
      </c>
      <c r="N68" s="13">
        <f>SUM(B68:M68)</f>
        <v>1094</v>
      </c>
      <c r="O68" s="19">
        <f t="shared" si="3"/>
        <v>91.16666666666667</v>
      </c>
    </row>
    <row r="69" spans="1:15" s="2" customFormat="1" ht="15.75" customHeight="1">
      <c r="A69" s="2" t="s">
        <v>56</v>
      </c>
      <c r="B69" s="13">
        <v>228</v>
      </c>
      <c r="C69" s="13">
        <v>341</v>
      </c>
      <c r="D69" s="13">
        <v>339</v>
      </c>
      <c r="E69" s="13">
        <v>236</v>
      </c>
      <c r="F69" s="13">
        <v>286</v>
      </c>
      <c r="G69" s="13">
        <v>213</v>
      </c>
      <c r="H69" s="13">
        <v>111</v>
      </c>
      <c r="I69" s="13">
        <v>148</v>
      </c>
      <c r="J69" s="13">
        <v>215</v>
      </c>
      <c r="K69" s="13">
        <v>313</v>
      </c>
      <c r="L69" s="41">
        <v>184</v>
      </c>
      <c r="M69" s="13">
        <v>273</v>
      </c>
      <c r="N69" s="13">
        <f>SUM(B69:M69)</f>
        <v>2887</v>
      </c>
      <c r="O69" s="19">
        <f t="shared" si="3"/>
        <v>240.58333333333334</v>
      </c>
    </row>
    <row r="70" spans="1:15" s="16" customFormat="1" ht="15.75">
      <c r="A70" s="2" t="s">
        <v>85</v>
      </c>
      <c r="B70" s="18">
        <v>286</v>
      </c>
      <c r="C70" s="18">
        <v>327</v>
      </c>
      <c r="D70" s="18">
        <v>637</v>
      </c>
      <c r="E70" s="13">
        <v>434</v>
      </c>
      <c r="F70" s="13">
        <v>575</v>
      </c>
      <c r="G70" s="13">
        <v>401</v>
      </c>
      <c r="H70" s="13">
        <v>215</v>
      </c>
      <c r="I70" s="17">
        <v>257</v>
      </c>
      <c r="J70" s="17">
        <v>407</v>
      </c>
      <c r="K70" s="13">
        <v>513</v>
      </c>
      <c r="L70" s="13">
        <v>410</v>
      </c>
      <c r="M70" s="13">
        <v>458</v>
      </c>
      <c r="N70" s="13">
        <f>SUM(B70:M70)</f>
        <v>4920</v>
      </c>
      <c r="O70" s="19">
        <f t="shared" si="3"/>
        <v>410</v>
      </c>
    </row>
    <row r="71" spans="1:15" s="78" customFormat="1" ht="15.75">
      <c r="A71" s="22" t="s">
        <v>99</v>
      </c>
      <c r="B71" s="45">
        <v>512</v>
      </c>
      <c r="C71" s="45">
        <v>594</v>
      </c>
      <c r="D71" s="45">
        <v>736</v>
      </c>
      <c r="E71" s="54">
        <v>727</v>
      </c>
      <c r="F71" s="25">
        <v>661</v>
      </c>
      <c r="G71" s="25">
        <v>602</v>
      </c>
      <c r="H71" s="25">
        <v>518</v>
      </c>
      <c r="I71" s="25">
        <v>481</v>
      </c>
      <c r="J71" s="25">
        <v>660</v>
      </c>
      <c r="K71" s="25">
        <v>984</v>
      </c>
      <c r="L71" s="47">
        <v>751</v>
      </c>
      <c r="M71" s="25">
        <v>694</v>
      </c>
      <c r="N71" s="25">
        <f>SUM(B71:M71)</f>
        <v>7920</v>
      </c>
      <c r="O71" s="26">
        <f t="shared" si="3"/>
        <v>660</v>
      </c>
    </row>
    <row r="72" spans="1:15" s="2" customFormat="1" ht="15.75">
      <c r="A72" s="36" t="s">
        <v>100</v>
      </c>
      <c r="B72" s="79"/>
      <c r="C72" s="79"/>
      <c r="D72" s="79"/>
      <c r="E72" s="48"/>
      <c r="F72" s="13"/>
      <c r="G72" s="13"/>
      <c r="H72" s="13"/>
      <c r="I72" s="49"/>
      <c r="J72" s="13"/>
      <c r="K72" s="13"/>
      <c r="L72" s="41"/>
      <c r="M72" s="13"/>
      <c r="N72" s="13"/>
      <c r="O72" s="19"/>
    </row>
    <row r="73" spans="1:15" s="2" customFormat="1" ht="15.75">
      <c r="A73" s="2" t="s">
        <v>55</v>
      </c>
      <c r="B73" s="13">
        <v>2858</v>
      </c>
      <c r="C73" s="13">
        <v>3600</v>
      </c>
      <c r="D73" s="13">
        <v>4663</v>
      </c>
      <c r="E73" s="13">
        <v>4663</v>
      </c>
      <c r="F73" s="13">
        <v>3850</v>
      </c>
      <c r="G73" s="13">
        <v>3595</v>
      </c>
      <c r="H73" s="13">
        <v>3265</v>
      </c>
      <c r="I73" s="49">
        <v>3043</v>
      </c>
      <c r="J73" s="13">
        <v>3621</v>
      </c>
      <c r="K73" s="13">
        <v>4683</v>
      </c>
      <c r="L73" s="41">
        <v>4911</v>
      </c>
      <c r="M73" s="13">
        <v>5633</v>
      </c>
      <c r="N73" s="13">
        <f>SUM(B73:M73)</f>
        <v>48385</v>
      </c>
      <c r="O73" s="19">
        <f t="shared" si="3"/>
        <v>4032.0833333333335</v>
      </c>
    </row>
    <row r="74" spans="1:15" s="2" customFormat="1" ht="15.75">
      <c r="A74" s="2" t="s">
        <v>54</v>
      </c>
      <c r="B74" s="13">
        <v>3029</v>
      </c>
      <c r="C74" s="13">
        <v>3338</v>
      </c>
      <c r="D74" s="13">
        <v>4672</v>
      </c>
      <c r="E74" s="13">
        <v>4477</v>
      </c>
      <c r="F74" s="13">
        <v>3212</v>
      </c>
      <c r="G74" s="13">
        <v>2897</v>
      </c>
      <c r="H74" s="13">
        <v>2743</v>
      </c>
      <c r="I74" s="49">
        <v>2759</v>
      </c>
      <c r="J74" s="13">
        <v>3715</v>
      </c>
      <c r="K74" s="13">
        <v>5760</v>
      </c>
      <c r="L74" s="41">
        <v>5616</v>
      </c>
      <c r="M74" s="13">
        <v>5717</v>
      </c>
      <c r="N74" s="13">
        <f>SUM(B74:M74)</f>
        <v>47935</v>
      </c>
      <c r="O74" s="19">
        <f t="shared" si="3"/>
        <v>3994.5833333333335</v>
      </c>
    </row>
    <row r="75" spans="1:15" s="2" customFormat="1" ht="15.75">
      <c r="A75" s="2" t="s">
        <v>85</v>
      </c>
      <c r="B75" s="13">
        <v>22834</v>
      </c>
      <c r="C75" s="13">
        <v>11154</v>
      </c>
      <c r="D75" s="13">
        <v>14567</v>
      </c>
      <c r="E75" s="13">
        <v>13238</v>
      </c>
      <c r="F75" s="13">
        <v>12363</v>
      </c>
      <c r="G75" s="13">
        <v>10079</v>
      </c>
      <c r="H75" s="13">
        <v>11524</v>
      </c>
      <c r="I75" s="19">
        <v>10206</v>
      </c>
      <c r="J75" s="19">
        <v>12080</v>
      </c>
      <c r="K75" s="13">
        <v>14912</v>
      </c>
      <c r="L75" s="41">
        <v>16896</v>
      </c>
      <c r="M75" s="13">
        <v>17995</v>
      </c>
      <c r="N75" s="13">
        <f>SUM(B75:M75)</f>
        <v>167848</v>
      </c>
      <c r="O75" s="19">
        <f t="shared" si="3"/>
        <v>13987.333333333334</v>
      </c>
    </row>
    <row r="76" spans="1:15" s="24" customFormat="1" ht="15.75">
      <c r="A76" s="24" t="s">
        <v>99</v>
      </c>
      <c r="B76" s="121">
        <v>14144</v>
      </c>
      <c r="C76" s="122"/>
      <c r="D76" s="25">
        <v>10241</v>
      </c>
      <c r="E76" s="25">
        <v>8759</v>
      </c>
      <c r="F76" s="25">
        <v>8320</v>
      </c>
      <c r="G76" s="25">
        <v>9595</v>
      </c>
      <c r="H76" s="25">
        <v>9917</v>
      </c>
      <c r="I76" s="25">
        <v>8353</v>
      </c>
      <c r="J76" s="25">
        <v>10218</v>
      </c>
      <c r="K76" s="25">
        <v>11199</v>
      </c>
      <c r="L76" s="47">
        <v>10604</v>
      </c>
      <c r="M76" s="25">
        <v>11732</v>
      </c>
      <c r="N76" s="25">
        <f>SUM(B76:M76)</f>
        <v>113082</v>
      </c>
      <c r="O76" s="26">
        <f t="shared" si="3"/>
        <v>9423.5</v>
      </c>
    </row>
    <row r="77" spans="1:15" s="2" customFormat="1" ht="15.75">
      <c r="A77" s="36" t="s">
        <v>101</v>
      </c>
      <c r="B77" s="48"/>
      <c r="C77" s="48"/>
      <c r="D77" s="48"/>
      <c r="E77" s="48"/>
      <c r="F77" s="48"/>
      <c r="G77" s="19"/>
      <c r="H77" s="13"/>
      <c r="I77" s="13"/>
      <c r="J77" s="13"/>
      <c r="K77" s="13"/>
      <c r="L77" s="41"/>
      <c r="M77" s="13"/>
      <c r="N77" s="13"/>
      <c r="O77" s="19"/>
    </row>
    <row r="78" spans="1:15" s="2" customFormat="1" ht="15.75">
      <c r="A78" s="73" t="s">
        <v>85</v>
      </c>
      <c r="B78" s="13">
        <v>1638</v>
      </c>
      <c r="C78" s="13">
        <v>1596</v>
      </c>
      <c r="D78" s="13">
        <v>2263</v>
      </c>
      <c r="E78" s="13">
        <v>1930</v>
      </c>
      <c r="F78" s="13">
        <v>1610</v>
      </c>
      <c r="G78" s="13">
        <v>1860</v>
      </c>
      <c r="H78" s="13">
        <v>1999</v>
      </c>
      <c r="I78" s="19">
        <v>1429</v>
      </c>
      <c r="J78" s="13">
        <v>1827</v>
      </c>
      <c r="K78" s="19">
        <v>1794</v>
      </c>
      <c r="L78" s="41">
        <v>2735</v>
      </c>
      <c r="M78" s="13">
        <v>2623</v>
      </c>
      <c r="N78" s="13">
        <f>SUM(B78:M78)</f>
        <v>23304</v>
      </c>
      <c r="O78" s="19">
        <f t="shared" si="3"/>
        <v>1942</v>
      </c>
    </row>
    <row r="79" spans="1:15" s="24" customFormat="1" ht="15.75">
      <c r="A79" s="24" t="s">
        <v>102</v>
      </c>
      <c r="B79" s="25">
        <v>1577</v>
      </c>
      <c r="C79" s="25">
        <v>1925</v>
      </c>
      <c r="D79" s="25">
        <v>2500</v>
      </c>
      <c r="E79" s="25">
        <v>2552</v>
      </c>
      <c r="F79" s="25">
        <v>2305</v>
      </c>
      <c r="G79" s="25">
        <v>2531</v>
      </c>
      <c r="H79" s="25">
        <v>2368</v>
      </c>
      <c r="I79" s="25">
        <v>1680</v>
      </c>
      <c r="J79" s="25">
        <v>2028</v>
      </c>
      <c r="K79" s="25">
        <v>2087</v>
      </c>
      <c r="L79" s="47">
        <v>2103</v>
      </c>
      <c r="M79" s="25">
        <v>2469</v>
      </c>
      <c r="N79" s="35">
        <f>SUM(B79:M79)</f>
        <v>26125</v>
      </c>
      <c r="O79" s="58">
        <f t="shared" si="3"/>
        <v>2177.0833333333335</v>
      </c>
    </row>
    <row r="80" spans="1:15" s="2" customFormat="1" ht="15.75">
      <c r="A80" s="36" t="s">
        <v>103</v>
      </c>
      <c r="B80" s="49"/>
      <c r="C80" s="49"/>
      <c r="D80" s="49"/>
      <c r="E80" s="55"/>
      <c r="F80" s="55"/>
      <c r="G80" s="50"/>
      <c r="H80" s="49"/>
      <c r="I80" s="13"/>
      <c r="J80" s="13"/>
      <c r="K80" s="13"/>
      <c r="L80" s="41"/>
      <c r="M80" s="13"/>
      <c r="N80" s="13"/>
      <c r="O80" s="19"/>
    </row>
    <row r="81" spans="1:15" s="2" customFormat="1" ht="15.75">
      <c r="A81" s="11" t="s">
        <v>104</v>
      </c>
      <c r="B81" s="49">
        <v>520</v>
      </c>
      <c r="C81" s="49">
        <v>745</v>
      </c>
      <c r="D81" s="49">
        <v>1106</v>
      </c>
      <c r="E81" s="49">
        <v>1117</v>
      </c>
      <c r="F81" s="49">
        <v>774</v>
      </c>
      <c r="G81" s="49">
        <v>690</v>
      </c>
      <c r="H81" s="49">
        <v>821</v>
      </c>
      <c r="I81" s="13">
        <v>755</v>
      </c>
      <c r="J81" s="13">
        <v>1192</v>
      </c>
      <c r="K81" s="13">
        <v>1291</v>
      </c>
      <c r="L81" s="41">
        <v>1483</v>
      </c>
      <c r="M81" s="13">
        <v>1643</v>
      </c>
      <c r="N81" s="13">
        <f>SUM(B81:M81)</f>
        <v>12137</v>
      </c>
      <c r="O81" s="19">
        <f t="shared" si="3"/>
        <v>1011.4166666666666</v>
      </c>
    </row>
    <row r="82" spans="1:15" s="16" customFormat="1" ht="15.75">
      <c r="A82" s="12" t="s">
        <v>105</v>
      </c>
      <c r="B82" s="56">
        <v>2448</v>
      </c>
      <c r="C82" s="56">
        <v>3434</v>
      </c>
      <c r="D82" s="56">
        <v>5401</v>
      </c>
      <c r="E82" s="56">
        <v>5151</v>
      </c>
      <c r="F82" s="56">
        <v>3597</v>
      </c>
      <c r="G82" s="56">
        <v>2741</v>
      </c>
      <c r="H82" s="56">
        <v>3898</v>
      </c>
      <c r="I82" s="17">
        <v>4096</v>
      </c>
      <c r="J82" s="17">
        <v>6028</v>
      </c>
      <c r="K82" s="18">
        <v>5183</v>
      </c>
      <c r="L82" s="18">
        <v>6077</v>
      </c>
      <c r="M82" s="18">
        <v>7293</v>
      </c>
      <c r="N82" s="13">
        <f>SUM(B82:M82)</f>
        <v>55347</v>
      </c>
      <c r="O82" s="19">
        <f t="shared" si="3"/>
        <v>4612.25</v>
      </c>
    </row>
    <row r="83" spans="1:15" s="16" customFormat="1" ht="15.75">
      <c r="A83" s="12" t="s">
        <v>106</v>
      </c>
      <c r="B83" s="56">
        <v>520</v>
      </c>
      <c r="C83" s="56">
        <v>755</v>
      </c>
      <c r="D83" s="56">
        <v>1120</v>
      </c>
      <c r="E83" s="56">
        <v>1128</v>
      </c>
      <c r="F83" s="56">
        <v>782</v>
      </c>
      <c r="G83" s="56">
        <v>696</v>
      </c>
      <c r="H83" s="56">
        <v>823</v>
      </c>
      <c r="I83" s="18">
        <v>767</v>
      </c>
      <c r="J83" s="18">
        <v>1198</v>
      </c>
      <c r="K83" s="18">
        <v>1327</v>
      </c>
      <c r="L83" s="18">
        <v>1469</v>
      </c>
      <c r="M83" s="18">
        <v>1626</v>
      </c>
      <c r="N83" s="13">
        <f>SUM(B83:M83)</f>
        <v>12211</v>
      </c>
      <c r="O83" s="19">
        <f t="shared" si="3"/>
        <v>1017.5833333333334</v>
      </c>
    </row>
    <row r="84" spans="1:15" s="16" customFormat="1" ht="15.75">
      <c r="A84" s="11" t="s">
        <v>18</v>
      </c>
      <c r="B84" s="49">
        <v>2462</v>
      </c>
      <c r="C84" s="49">
        <v>3664</v>
      </c>
      <c r="D84" s="49">
        <v>5775</v>
      </c>
      <c r="E84" s="49">
        <v>5506</v>
      </c>
      <c r="F84" s="49">
        <v>3694</v>
      </c>
      <c r="G84" s="49">
        <v>2832</v>
      </c>
      <c r="H84" s="49">
        <v>4017</v>
      </c>
      <c r="I84" s="17">
        <v>4183</v>
      </c>
      <c r="J84" s="17">
        <v>6117</v>
      </c>
      <c r="K84" s="18">
        <v>5636</v>
      </c>
      <c r="L84" s="18">
        <v>5883</v>
      </c>
      <c r="M84" s="18">
        <v>7173</v>
      </c>
      <c r="N84" s="13">
        <f>SUM(B84:M84)</f>
        <v>56942</v>
      </c>
      <c r="O84" s="19">
        <f t="shared" si="3"/>
        <v>4745.166666666667</v>
      </c>
    </row>
    <row r="85" spans="1:15" s="78" customFormat="1" ht="15.75">
      <c r="A85" s="24" t="s">
        <v>107</v>
      </c>
      <c r="B85" s="26">
        <v>5880</v>
      </c>
      <c r="C85" s="26">
        <v>5062</v>
      </c>
      <c r="D85" s="26">
        <v>6701</v>
      </c>
      <c r="E85" s="26">
        <v>6569</v>
      </c>
      <c r="F85" s="26">
        <v>5390</v>
      </c>
      <c r="G85" s="26">
        <v>5738</v>
      </c>
      <c r="H85" s="26">
        <v>5515</v>
      </c>
      <c r="I85" s="25">
        <v>5190</v>
      </c>
      <c r="J85" s="25">
        <v>6589</v>
      </c>
      <c r="K85" s="25">
        <v>8136</v>
      </c>
      <c r="L85" s="25">
        <v>7804</v>
      </c>
      <c r="M85" s="25">
        <v>9063</v>
      </c>
      <c r="N85" s="25">
        <f>SUM(B85:M85)</f>
        <v>77637</v>
      </c>
      <c r="O85" s="26">
        <f t="shared" si="3"/>
        <v>6469.75</v>
      </c>
    </row>
    <row r="86" spans="1:15" s="78" customFormat="1" ht="16.5">
      <c r="A86" s="36" t="s">
        <v>31</v>
      </c>
      <c r="B86" s="17"/>
      <c r="C86" s="17"/>
      <c r="D86" s="19"/>
      <c r="E86" s="19"/>
      <c r="F86" s="19"/>
      <c r="G86" s="19"/>
      <c r="H86" s="19"/>
      <c r="I86" s="13"/>
      <c r="J86" s="13"/>
      <c r="K86" s="13"/>
      <c r="L86" s="13"/>
      <c r="M86" s="13"/>
      <c r="N86" s="13"/>
      <c r="O86" s="19"/>
    </row>
    <row r="87" spans="1:15" s="78" customFormat="1" ht="16.5">
      <c r="A87" s="11" t="s">
        <v>25</v>
      </c>
      <c r="B87" s="17">
        <v>2395</v>
      </c>
      <c r="C87" s="17">
        <v>1503</v>
      </c>
      <c r="D87" s="19">
        <v>3293</v>
      </c>
      <c r="E87" s="19">
        <v>2871</v>
      </c>
      <c r="F87" s="19">
        <v>3018</v>
      </c>
      <c r="G87" s="19">
        <v>3112</v>
      </c>
      <c r="H87" s="19">
        <v>2264</v>
      </c>
      <c r="I87" s="13">
        <v>1761</v>
      </c>
      <c r="J87" s="13">
        <v>2083</v>
      </c>
      <c r="K87" s="13">
        <v>3543</v>
      </c>
      <c r="L87" s="13">
        <v>3772</v>
      </c>
      <c r="M87" s="13">
        <v>3768</v>
      </c>
      <c r="N87" s="13">
        <f>SUM(B87:M87)</f>
        <v>33383</v>
      </c>
      <c r="O87" s="19">
        <f>N87/12</f>
        <v>2781.9166666666665</v>
      </c>
    </row>
    <row r="88" spans="1:15" s="78" customFormat="1" ht="16.5">
      <c r="A88" s="11" t="s">
        <v>26</v>
      </c>
      <c r="B88" s="17">
        <v>6513</v>
      </c>
      <c r="C88" s="17">
        <v>4992</v>
      </c>
      <c r="D88" s="19">
        <v>7279</v>
      </c>
      <c r="E88" s="19">
        <v>8464</v>
      </c>
      <c r="F88" s="19">
        <v>9233</v>
      </c>
      <c r="G88" s="19">
        <v>5849</v>
      </c>
      <c r="H88" s="19">
        <v>7201</v>
      </c>
      <c r="I88" s="13">
        <v>5423</v>
      </c>
      <c r="J88" s="13">
        <v>5907</v>
      </c>
      <c r="K88" s="13">
        <v>10066</v>
      </c>
      <c r="L88" s="13">
        <v>9189</v>
      </c>
      <c r="M88" s="13">
        <v>10293</v>
      </c>
      <c r="N88" s="13">
        <f>SUM(B88:M88)</f>
        <v>90409</v>
      </c>
      <c r="O88" s="19">
        <f>N88/12</f>
        <v>7534.083333333333</v>
      </c>
    </row>
    <row r="89" spans="1:15" s="78" customFormat="1" ht="15.75">
      <c r="A89" s="33" t="s">
        <v>166</v>
      </c>
      <c r="B89" s="100">
        <v>1668</v>
      </c>
      <c r="C89" s="100">
        <v>1807</v>
      </c>
      <c r="D89" s="58">
        <v>3103</v>
      </c>
      <c r="E89" s="58">
        <v>3799</v>
      </c>
      <c r="F89" s="58">
        <v>3745</v>
      </c>
      <c r="G89" s="58">
        <v>3281</v>
      </c>
      <c r="H89" s="58">
        <v>2523</v>
      </c>
      <c r="I89" s="35">
        <v>2246</v>
      </c>
      <c r="J89" s="35">
        <v>2928</v>
      </c>
      <c r="K89" s="35">
        <v>4459</v>
      </c>
      <c r="L89" s="35">
        <v>4684</v>
      </c>
      <c r="M89" s="35">
        <v>5244</v>
      </c>
      <c r="N89" s="35">
        <f>SUM(B89:M89)</f>
        <v>39487</v>
      </c>
      <c r="O89" s="58">
        <f>N89/12</f>
        <v>3290.5833333333335</v>
      </c>
    </row>
    <row r="90" spans="1:15" s="2" customFormat="1" ht="32.25">
      <c r="A90" s="31" t="s">
        <v>108</v>
      </c>
      <c r="B90" s="18"/>
      <c r="C90" s="18"/>
      <c r="D90" s="13"/>
      <c r="E90" s="13"/>
      <c r="F90" s="13"/>
      <c r="G90" s="13"/>
      <c r="H90" s="13"/>
      <c r="I90" s="13"/>
      <c r="J90" s="13"/>
      <c r="K90" s="15"/>
      <c r="L90" s="15"/>
      <c r="M90" s="15"/>
      <c r="N90" s="15"/>
      <c r="O90" s="19"/>
    </row>
    <row r="91" spans="1:15" s="2" customFormat="1" ht="16.5">
      <c r="A91" s="10" t="s">
        <v>109</v>
      </c>
      <c r="B91" s="13">
        <v>2250</v>
      </c>
      <c r="C91" s="13">
        <v>1235</v>
      </c>
      <c r="D91" s="21">
        <v>2194</v>
      </c>
      <c r="E91" s="13">
        <v>2246</v>
      </c>
      <c r="F91" s="13">
        <v>2511</v>
      </c>
      <c r="G91" s="13">
        <v>2665</v>
      </c>
      <c r="H91" s="15">
        <v>2156</v>
      </c>
      <c r="I91" s="13">
        <v>1158</v>
      </c>
      <c r="J91" s="13">
        <v>1420</v>
      </c>
      <c r="K91" s="15">
        <v>3320</v>
      </c>
      <c r="L91" s="15">
        <v>5035</v>
      </c>
      <c r="M91" s="15">
        <v>3528</v>
      </c>
      <c r="N91" s="15">
        <f>SUM(B91:M91)</f>
        <v>29718</v>
      </c>
      <c r="O91" s="19">
        <f t="shared" si="3"/>
        <v>2476.5</v>
      </c>
    </row>
    <row r="92" spans="1:15" s="2" customFormat="1" ht="16.5">
      <c r="A92" s="10" t="s">
        <v>110</v>
      </c>
      <c r="B92" s="13">
        <v>19562</v>
      </c>
      <c r="C92" s="13">
        <v>12573</v>
      </c>
      <c r="D92" s="21">
        <v>19217</v>
      </c>
      <c r="E92" s="13">
        <v>18262</v>
      </c>
      <c r="F92" s="13">
        <v>21721</v>
      </c>
      <c r="G92" s="13">
        <v>23229</v>
      </c>
      <c r="H92" s="15">
        <v>20295</v>
      </c>
      <c r="I92" s="13">
        <v>13580</v>
      </c>
      <c r="J92" s="13">
        <v>14160</v>
      </c>
      <c r="K92" s="15">
        <v>24644</v>
      </c>
      <c r="L92" s="15">
        <v>30366</v>
      </c>
      <c r="M92" s="15">
        <v>35065</v>
      </c>
      <c r="N92" s="15">
        <f>SUM(B92:M92)</f>
        <v>252674</v>
      </c>
      <c r="O92" s="19">
        <f t="shared" si="3"/>
        <v>21056.166666666668</v>
      </c>
    </row>
    <row r="93" spans="1:15" s="2" customFormat="1" ht="16.5">
      <c r="A93" s="2" t="s">
        <v>111</v>
      </c>
      <c r="B93" s="15">
        <v>13775</v>
      </c>
      <c r="C93" s="15">
        <v>8869</v>
      </c>
      <c r="D93" s="15">
        <v>14806</v>
      </c>
      <c r="E93" s="13">
        <v>14333</v>
      </c>
      <c r="F93" s="13">
        <v>15353</v>
      </c>
      <c r="G93" s="19">
        <v>15013</v>
      </c>
      <c r="H93" s="15">
        <v>16513</v>
      </c>
      <c r="I93" s="19">
        <v>7651</v>
      </c>
      <c r="J93" s="19">
        <v>10080</v>
      </c>
      <c r="K93" s="57">
        <v>14672</v>
      </c>
      <c r="L93" s="19">
        <v>17918</v>
      </c>
      <c r="M93" s="19">
        <v>22623</v>
      </c>
      <c r="N93" s="15">
        <f>SUM(B93:M93)</f>
        <v>171606</v>
      </c>
      <c r="O93" s="19">
        <f t="shared" si="3"/>
        <v>14300.5</v>
      </c>
    </row>
    <row r="94" spans="1:15" s="81" customFormat="1" ht="15.75">
      <c r="A94" s="33" t="s">
        <v>112</v>
      </c>
      <c r="B94" s="34">
        <v>1858</v>
      </c>
      <c r="C94" s="34">
        <v>1578</v>
      </c>
      <c r="D94" s="34">
        <v>2577</v>
      </c>
      <c r="E94" s="35">
        <v>2467</v>
      </c>
      <c r="F94" s="35">
        <v>2169</v>
      </c>
      <c r="G94" s="58">
        <v>2464</v>
      </c>
      <c r="H94" s="34">
        <v>1993</v>
      </c>
      <c r="I94" s="58">
        <v>1294</v>
      </c>
      <c r="J94" s="58">
        <v>1769</v>
      </c>
      <c r="K94" s="58">
        <v>2632</v>
      </c>
      <c r="L94" s="58">
        <v>3981</v>
      </c>
      <c r="M94" s="58">
        <v>3409</v>
      </c>
      <c r="N94" s="58">
        <f>SUM(B94:M94)</f>
        <v>28191</v>
      </c>
      <c r="O94" s="58">
        <f t="shared" si="3"/>
        <v>2349.25</v>
      </c>
    </row>
    <row r="95" spans="1:15" s="2" customFormat="1" ht="23.25" customHeight="1">
      <c r="A95" s="27" t="s">
        <v>113</v>
      </c>
      <c r="B95" s="15"/>
      <c r="C95" s="15"/>
      <c r="D95" s="15"/>
      <c r="E95" s="13"/>
      <c r="F95" s="13"/>
      <c r="G95" s="19"/>
      <c r="H95" s="15"/>
      <c r="I95" s="19"/>
      <c r="J95" s="19"/>
      <c r="K95" s="19"/>
      <c r="L95" s="19"/>
      <c r="M95" s="19"/>
      <c r="N95" s="19"/>
      <c r="O95" s="19"/>
    </row>
    <row r="96" spans="1:15" s="2" customFormat="1" ht="15.75">
      <c r="A96" s="2" t="s">
        <v>114</v>
      </c>
      <c r="B96" s="59">
        <v>416</v>
      </c>
      <c r="C96" s="59">
        <v>92</v>
      </c>
      <c r="D96" s="15">
        <v>498</v>
      </c>
      <c r="E96" s="13">
        <v>197</v>
      </c>
      <c r="F96" s="13">
        <v>666</v>
      </c>
      <c r="G96" s="19">
        <v>548</v>
      </c>
      <c r="H96" s="15">
        <v>171</v>
      </c>
      <c r="I96" s="19">
        <v>81</v>
      </c>
      <c r="J96" s="19">
        <v>51</v>
      </c>
      <c r="K96" s="19">
        <v>168</v>
      </c>
      <c r="L96" s="19">
        <v>296</v>
      </c>
      <c r="M96" s="19">
        <v>181</v>
      </c>
      <c r="N96" s="19">
        <f>SUM(B96:M96)</f>
        <v>3365</v>
      </c>
      <c r="O96" s="19">
        <f t="shared" si="3"/>
        <v>280.4166666666667</v>
      </c>
    </row>
    <row r="97" spans="1:15" s="24" customFormat="1" ht="15.75">
      <c r="A97" s="24" t="s">
        <v>115</v>
      </c>
      <c r="B97" s="52">
        <v>114</v>
      </c>
      <c r="C97" s="52">
        <v>27</v>
      </c>
      <c r="D97" s="52">
        <v>221</v>
      </c>
      <c r="E97" s="25">
        <v>164</v>
      </c>
      <c r="F97" s="25">
        <v>146</v>
      </c>
      <c r="G97" s="26">
        <v>118</v>
      </c>
      <c r="H97" s="52">
        <v>42</v>
      </c>
      <c r="I97" s="26">
        <v>59</v>
      </c>
      <c r="J97" s="26">
        <v>69</v>
      </c>
      <c r="K97" s="26">
        <v>98</v>
      </c>
      <c r="L97" s="26">
        <v>137</v>
      </c>
      <c r="M97" s="26">
        <v>107</v>
      </c>
      <c r="N97" s="26">
        <f>SUM(B97:M97)</f>
        <v>1302</v>
      </c>
      <c r="O97" s="26">
        <f t="shared" si="3"/>
        <v>108.5</v>
      </c>
    </row>
    <row r="98" spans="1:15" s="24" customFormat="1" ht="21.75" customHeight="1">
      <c r="A98" s="31" t="s">
        <v>159</v>
      </c>
      <c r="B98" s="18"/>
      <c r="C98" s="18"/>
      <c r="D98" s="13"/>
      <c r="E98" s="13"/>
      <c r="F98" s="13"/>
      <c r="G98" s="13"/>
      <c r="H98" s="13"/>
      <c r="I98" s="13"/>
      <c r="J98" s="13"/>
      <c r="K98" s="15"/>
      <c r="L98" s="15"/>
      <c r="M98" s="15"/>
      <c r="N98" s="15"/>
      <c r="O98" s="19"/>
    </row>
    <row r="99" spans="1:15" s="24" customFormat="1" ht="15.75">
      <c r="A99" s="10" t="s">
        <v>167</v>
      </c>
      <c r="B99" s="13">
        <v>320</v>
      </c>
      <c r="C99" s="13">
        <v>218</v>
      </c>
      <c r="D99" s="21">
        <v>598</v>
      </c>
      <c r="E99" s="13">
        <v>798</v>
      </c>
      <c r="F99" s="13">
        <v>875</v>
      </c>
      <c r="G99" s="13">
        <v>453</v>
      </c>
      <c r="H99" s="15">
        <v>399</v>
      </c>
      <c r="I99" s="13">
        <v>490</v>
      </c>
      <c r="J99" s="13">
        <v>551</v>
      </c>
      <c r="K99" s="15">
        <v>758</v>
      </c>
      <c r="L99" s="15">
        <v>540</v>
      </c>
      <c r="M99" s="15">
        <v>889</v>
      </c>
      <c r="N99" s="15">
        <f>SUM(B99:M99)</f>
        <v>6889</v>
      </c>
      <c r="O99" s="19">
        <f t="shared" si="3"/>
        <v>574.0833333333334</v>
      </c>
    </row>
    <row r="100" spans="1:15" s="24" customFormat="1" ht="15.75">
      <c r="A100" s="24" t="s">
        <v>166</v>
      </c>
      <c r="B100" s="52">
        <v>198</v>
      </c>
      <c r="C100" s="52">
        <v>247</v>
      </c>
      <c r="D100" s="52">
        <v>411</v>
      </c>
      <c r="E100" s="25">
        <v>369</v>
      </c>
      <c r="F100" s="25">
        <v>394</v>
      </c>
      <c r="G100" s="26">
        <v>308</v>
      </c>
      <c r="H100" s="52">
        <v>252</v>
      </c>
      <c r="I100" s="26">
        <v>236</v>
      </c>
      <c r="J100" s="26">
        <v>309</v>
      </c>
      <c r="K100" s="26">
        <v>448</v>
      </c>
      <c r="L100" s="26">
        <v>520</v>
      </c>
      <c r="M100" s="26">
        <v>550</v>
      </c>
      <c r="N100" s="26">
        <f>SUM(B100:M100)</f>
        <v>4242</v>
      </c>
      <c r="O100" s="26">
        <f t="shared" si="3"/>
        <v>353.5</v>
      </c>
    </row>
    <row r="101" spans="1:15" s="24" customFormat="1" ht="27" customHeight="1">
      <c r="A101" s="31" t="s">
        <v>168</v>
      </c>
      <c r="B101" s="18"/>
      <c r="C101" s="18"/>
      <c r="D101" s="13"/>
      <c r="E101" s="13"/>
      <c r="F101" s="13"/>
      <c r="G101" s="13"/>
      <c r="H101" s="13"/>
      <c r="I101" s="13"/>
      <c r="J101" s="13"/>
      <c r="K101" s="15"/>
      <c r="L101" s="15"/>
      <c r="M101" s="15"/>
      <c r="N101" s="15"/>
      <c r="O101" s="19"/>
    </row>
    <row r="102" spans="1:15" s="24" customFormat="1" ht="16.5">
      <c r="A102" s="95" t="s">
        <v>160</v>
      </c>
      <c r="B102" s="13">
        <v>842</v>
      </c>
      <c r="C102" s="13">
        <v>527</v>
      </c>
      <c r="D102" s="21">
        <v>1132</v>
      </c>
      <c r="E102" s="13">
        <v>885</v>
      </c>
      <c r="F102" s="13">
        <v>776</v>
      </c>
      <c r="G102" s="13">
        <v>765</v>
      </c>
      <c r="H102" s="15">
        <v>545</v>
      </c>
      <c r="I102" s="13">
        <v>349</v>
      </c>
      <c r="J102" s="13">
        <v>634</v>
      </c>
      <c r="K102" s="15">
        <v>1299</v>
      </c>
      <c r="L102" s="15">
        <v>1049</v>
      </c>
      <c r="M102" s="15">
        <v>1204</v>
      </c>
      <c r="N102" s="15">
        <f>SUM(B102:M102)</f>
        <v>10007</v>
      </c>
      <c r="O102" s="19">
        <f t="shared" si="3"/>
        <v>833.9166666666666</v>
      </c>
    </row>
    <row r="103" spans="1:15" s="24" customFormat="1" ht="16.5">
      <c r="A103" s="95" t="s">
        <v>161</v>
      </c>
      <c r="B103" s="13">
        <v>2580</v>
      </c>
      <c r="C103" s="13">
        <v>1671</v>
      </c>
      <c r="D103" s="21">
        <v>3388</v>
      </c>
      <c r="E103" s="13">
        <v>2652</v>
      </c>
      <c r="F103" s="13">
        <v>2388</v>
      </c>
      <c r="G103" s="13">
        <v>2368</v>
      </c>
      <c r="H103" s="15">
        <v>1897</v>
      </c>
      <c r="I103" s="13">
        <v>988</v>
      </c>
      <c r="J103" s="13">
        <v>1534</v>
      </c>
      <c r="K103" s="15">
        <v>3526</v>
      </c>
      <c r="L103" s="15">
        <v>2730</v>
      </c>
      <c r="M103" s="15">
        <v>3008</v>
      </c>
      <c r="N103" s="15">
        <f>SUM(B103:M103)</f>
        <v>28730</v>
      </c>
      <c r="O103" s="19">
        <f t="shared" si="3"/>
        <v>2394.1666666666665</v>
      </c>
    </row>
    <row r="104" spans="1:15" s="24" customFormat="1" ht="16.5">
      <c r="A104" s="37" t="s">
        <v>162</v>
      </c>
      <c r="B104" s="15">
        <v>12108</v>
      </c>
      <c r="C104" s="15">
        <v>7882</v>
      </c>
      <c r="D104" s="15">
        <v>23055</v>
      </c>
      <c r="E104" s="13">
        <v>20336</v>
      </c>
      <c r="F104" s="13">
        <v>17892</v>
      </c>
      <c r="G104" s="19">
        <v>17946</v>
      </c>
      <c r="H104" s="15">
        <v>13814</v>
      </c>
      <c r="I104" s="19">
        <v>9741</v>
      </c>
      <c r="J104" s="19">
        <v>12462</v>
      </c>
      <c r="K104" s="57">
        <v>28962</v>
      </c>
      <c r="L104" s="19">
        <v>23382</v>
      </c>
      <c r="M104" s="19">
        <v>26859</v>
      </c>
      <c r="N104" s="15">
        <f>SUM(B104:M104)</f>
        <v>214439</v>
      </c>
      <c r="O104" s="19">
        <f t="shared" si="3"/>
        <v>17869.916666666668</v>
      </c>
    </row>
    <row r="105" spans="1:15" s="2" customFormat="1" ht="15.75">
      <c r="A105" s="80"/>
      <c r="B105" s="60"/>
      <c r="C105" s="60"/>
      <c r="D105" s="60"/>
      <c r="E105" s="60"/>
      <c r="F105" s="60"/>
      <c r="G105" s="60"/>
      <c r="H105" s="60"/>
      <c r="I105" s="60" t="s">
        <v>116</v>
      </c>
      <c r="J105" s="60" t="s">
        <v>116</v>
      </c>
      <c r="K105" s="60" t="s">
        <v>116</v>
      </c>
      <c r="L105" s="60" t="s">
        <v>116</v>
      </c>
      <c r="M105" s="60" t="s">
        <v>116</v>
      </c>
      <c r="N105" s="60"/>
      <c r="O105" s="82"/>
    </row>
    <row r="106" spans="1:15" s="66" customFormat="1" ht="20.25" thickBot="1">
      <c r="A106" s="9" t="s">
        <v>117</v>
      </c>
      <c r="B106" s="83"/>
      <c r="C106" s="83"/>
      <c r="D106" s="83"/>
      <c r="E106" s="83"/>
      <c r="F106" s="83"/>
      <c r="G106" s="83"/>
      <c r="H106" s="83"/>
      <c r="I106" s="61"/>
      <c r="J106" s="61"/>
      <c r="K106" s="62"/>
      <c r="L106" s="62"/>
      <c r="M106" s="63"/>
      <c r="N106" s="82"/>
      <c r="O106" s="84"/>
    </row>
    <row r="107" spans="1:15" s="85" customFormat="1" ht="20.25" thickBot="1" thickTop="1">
      <c r="A107" s="106" t="s">
        <v>118</v>
      </c>
      <c r="B107" s="108" t="s">
        <v>119</v>
      </c>
      <c r="C107" s="108" t="s">
        <v>120</v>
      </c>
      <c r="D107" s="108" t="s">
        <v>121</v>
      </c>
      <c r="E107" s="108" t="s">
        <v>122</v>
      </c>
      <c r="F107" s="108" t="s">
        <v>123</v>
      </c>
      <c r="G107" s="108" t="s">
        <v>124</v>
      </c>
      <c r="H107" s="108" t="s">
        <v>125</v>
      </c>
      <c r="I107" s="108" t="s">
        <v>126</v>
      </c>
      <c r="J107" s="108" t="s">
        <v>127</v>
      </c>
      <c r="K107" s="108" t="s">
        <v>128</v>
      </c>
      <c r="L107" s="114" t="s">
        <v>129</v>
      </c>
      <c r="M107" s="114" t="s">
        <v>130</v>
      </c>
      <c r="N107" s="114" t="s">
        <v>131</v>
      </c>
      <c r="O107" s="115" t="s">
        <v>132</v>
      </c>
    </row>
    <row r="108" spans="1:15" s="87" customFormat="1" ht="17.25" customHeight="1" thickTop="1">
      <c r="A108" s="107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6"/>
    </row>
    <row r="109" spans="1:15" s="73" customFormat="1" ht="16.5" customHeight="1">
      <c r="A109" s="36" t="s">
        <v>133</v>
      </c>
      <c r="B109" s="48"/>
      <c r="C109" s="48"/>
      <c r="D109" s="48"/>
      <c r="E109" s="48"/>
      <c r="F109" s="48"/>
      <c r="G109" s="19"/>
      <c r="H109" s="13"/>
      <c r="I109" s="13"/>
      <c r="J109" s="13"/>
      <c r="K109" s="15"/>
      <c r="L109" s="20"/>
      <c r="M109" s="15"/>
      <c r="N109" s="48"/>
      <c r="O109" s="15"/>
    </row>
    <row r="110" spans="1:15" s="2" customFormat="1" ht="15.75">
      <c r="A110" s="88" t="s">
        <v>12</v>
      </c>
      <c r="B110" s="13">
        <v>8</v>
      </c>
      <c r="C110" s="13">
        <v>11</v>
      </c>
      <c r="D110" s="13">
        <v>29</v>
      </c>
      <c r="E110" s="13">
        <v>4</v>
      </c>
      <c r="F110" s="13">
        <v>3</v>
      </c>
      <c r="G110" s="13">
        <v>2</v>
      </c>
      <c r="H110" s="13">
        <v>3</v>
      </c>
      <c r="I110" s="13">
        <v>0</v>
      </c>
      <c r="J110" s="13">
        <v>10</v>
      </c>
      <c r="K110" s="13">
        <v>12</v>
      </c>
      <c r="L110" s="20">
        <v>34</v>
      </c>
      <c r="M110" s="46">
        <v>23</v>
      </c>
      <c r="N110" s="13">
        <f>SUM(B110:M110)</f>
        <v>139</v>
      </c>
      <c r="O110" s="19">
        <f>N110/12</f>
        <v>11.583333333333334</v>
      </c>
    </row>
    <row r="111" spans="1:15" s="2" customFormat="1" ht="15.75">
      <c r="A111" s="88" t="s">
        <v>20</v>
      </c>
      <c r="B111" s="13">
        <v>8</v>
      </c>
      <c r="C111" s="13">
        <v>10</v>
      </c>
      <c r="D111" s="13">
        <v>24</v>
      </c>
      <c r="E111" s="13">
        <v>4</v>
      </c>
      <c r="F111" s="13">
        <v>2</v>
      </c>
      <c r="G111" s="13">
        <v>1</v>
      </c>
      <c r="H111" s="13">
        <v>3</v>
      </c>
      <c r="I111" s="13">
        <v>0</v>
      </c>
      <c r="J111" s="13">
        <v>8</v>
      </c>
      <c r="K111" s="15">
        <v>13</v>
      </c>
      <c r="L111" s="20">
        <v>34</v>
      </c>
      <c r="M111" s="15">
        <v>26</v>
      </c>
      <c r="N111" s="13">
        <f>SUM(B111:M111)</f>
        <v>133</v>
      </c>
      <c r="O111" s="19">
        <f aca="true" t="shared" si="4" ref="O111:O124">N111/12</f>
        <v>11.083333333333334</v>
      </c>
    </row>
    <row r="112" spans="1:15" s="24" customFormat="1" ht="15.75">
      <c r="A112" s="89" t="s">
        <v>21</v>
      </c>
      <c r="B112" s="25">
        <v>153</v>
      </c>
      <c r="C112" s="25">
        <v>181</v>
      </c>
      <c r="D112" s="25">
        <v>339</v>
      </c>
      <c r="E112" s="25">
        <v>331</v>
      </c>
      <c r="F112" s="25">
        <v>301</v>
      </c>
      <c r="G112" s="25">
        <v>216</v>
      </c>
      <c r="H112" s="25">
        <v>174</v>
      </c>
      <c r="I112" s="25">
        <v>165</v>
      </c>
      <c r="J112" s="25">
        <v>225</v>
      </c>
      <c r="K112" s="52">
        <v>343</v>
      </c>
      <c r="L112" s="53">
        <v>313</v>
      </c>
      <c r="M112" s="52">
        <v>370</v>
      </c>
      <c r="N112" s="25">
        <f>SUM(B112:M112)</f>
        <v>3111</v>
      </c>
      <c r="O112" s="26">
        <f t="shared" si="4"/>
        <v>259.25</v>
      </c>
    </row>
    <row r="113" spans="1:15" s="2" customFormat="1" ht="15.75">
      <c r="A113" s="36" t="s">
        <v>23</v>
      </c>
      <c r="B113" s="19"/>
      <c r="C113" s="19"/>
      <c r="D113" s="19"/>
      <c r="E113" s="19"/>
      <c r="F113" s="19"/>
      <c r="G113" s="19"/>
      <c r="H113" s="13"/>
      <c r="I113" s="13"/>
      <c r="J113" s="13"/>
      <c r="K113" s="15"/>
      <c r="L113" s="20"/>
      <c r="M113" s="15"/>
      <c r="N113" s="13"/>
      <c r="O113" s="19"/>
    </row>
    <row r="114" spans="1:15" s="2" customFormat="1" ht="15.75">
      <c r="A114" s="72" t="s">
        <v>12</v>
      </c>
      <c r="B114" s="19">
        <v>140</v>
      </c>
      <c r="C114" s="13">
        <v>137</v>
      </c>
      <c r="D114" s="13">
        <v>125</v>
      </c>
      <c r="E114" s="13">
        <v>114</v>
      </c>
      <c r="F114" s="13">
        <v>110</v>
      </c>
      <c r="G114" s="13">
        <v>132</v>
      </c>
      <c r="H114" s="13">
        <v>115</v>
      </c>
      <c r="I114" s="13">
        <v>94</v>
      </c>
      <c r="J114" s="13">
        <v>149</v>
      </c>
      <c r="K114" s="15">
        <v>117</v>
      </c>
      <c r="L114" s="20">
        <v>130</v>
      </c>
      <c r="M114" s="15">
        <v>206</v>
      </c>
      <c r="N114" s="13">
        <f>SUM(B114:M114)</f>
        <v>1569</v>
      </c>
      <c r="O114" s="19">
        <f t="shared" si="4"/>
        <v>130.75</v>
      </c>
    </row>
    <row r="115" spans="1:15" s="2" customFormat="1" ht="15.75">
      <c r="A115" s="88" t="s">
        <v>14</v>
      </c>
      <c r="B115" s="13">
        <v>267</v>
      </c>
      <c r="C115" s="13">
        <v>110</v>
      </c>
      <c r="D115" s="13">
        <v>142</v>
      </c>
      <c r="E115" s="13">
        <v>139</v>
      </c>
      <c r="F115" s="13">
        <v>126</v>
      </c>
      <c r="G115" s="13">
        <v>172</v>
      </c>
      <c r="H115" s="13">
        <v>84</v>
      </c>
      <c r="I115" s="13">
        <v>89</v>
      </c>
      <c r="J115" s="13">
        <v>102</v>
      </c>
      <c r="K115" s="15">
        <v>142</v>
      </c>
      <c r="L115" s="20">
        <v>100</v>
      </c>
      <c r="M115" s="15">
        <v>295</v>
      </c>
      <c r="N115" s="13">
        <f>SUM(B115:M115)</f>
        <v>1768</v>
      </c>
      <c r="O115" s="19">
        <f t="shared" si="4"/>
        <v>147.33333333333334</v>
      </c>
    </row>
    <row r="116" spans="1:15" s="24" customFormat="1" ht="15.75">
      <c r="A116" s="89" t="s">
        <v>15</v>
      </c>
      <c r="B116" s="25">
        <v>81</v>
      </c>
      <c r="C116" s="25">
        <v>80</v>
      </c>
      <c r="D116" s="25">
        <v>95</v>
      </c>
      <c r="E116" s="25">
        <v>89</v>
      </c>
      <c r="F116" s="25">
        <v>95</v>
      </c>
      <c r="G116" s="25">
        <v>88</v>
      </c>
      <c r="H116" s="25">
        <v>96</v>
      </c>
      <c r="I116" s="25">
        <v>90</v>
      </c>
      <c r="J116" s="25">
        <v>90</v>
      </c>
      <c r="K116" s="52">
        <v>105</v>
      </c>
      <c r="L116" s="53">
        <v>104</v>
      </c>
      <c r="M116" s="52">
        <v>110</v>
      </c>
      <c r="N116" s="25">
        <f>SUM(B116:M116)</f>
        <v>1123</v>
      </c>
      <c r="O116" s="26">
        <f t="shared" si="4"/>
        <v>93.58333333333333</v>
      </c>
    </row>
    <row r="117" spans="1:15" s="2" customFormat="1" ht="27" customHeight="1">
      <c r="A117" s="99" t="s">
        <v>24</v>
      </c>
      <c r="B117" s="19"/>
      <c r="C117" s="19"/>
      <c r="D117" s="19"/>
      <c r="E117" s="19"/>
      <c r="F117" s="19"/>
      <c r="G117" s="19"/>
      <c r="H117" s="13"/>
      <c r="I117" s="13"/>
      <c r="J117" s="13"/>
      <c r="K117" s="64"/>
      <c r="L117" s="20"/>
      <c r="M117" s="15"/>
      <c r="N117" s="13"/>
      <c r="O117" s="19"/>
    </row>
    <row r="118" spans="1:15" s="2" customFormat="1" ht="15.75">
      <c r="A118" s="2" t="s">
        <v>16</v>
      </c>
      <c r="B118" s="49">
        <v>880</v>
      </c>
      <c r="C118" s="49">
        <v>2892</v>
      </c>
      <c r="D118" s="49">
        <v>1977</v>
      </c>
      <c r="E118" s="13">
        <v>2597</v>
      </c>
      <c r="F118" s="13">
        <v>1644</v>
      </c>
      <c r="G118" s="13">
        <v>1224</v>
      </c>
      <c r="H118" s="13">
        <v>1771</v>
      </c>
      <c r="I118" s="13">
        <v>1343</v>
      </c>
      <c r="J118" s="13">
        <v>2428</v>
      </c>
      <c r="K118" s="13">
        <v>12539</v>
      </c>
      <c r="L118" s="19">
        <v>7463</v>
      </c>
      <c r="M118" s="15">
        <v>10668</v>
      </c>
      <c r="N118" s="13">
        <f>SUM(B118:M118)</f>
        <v>47426</v>
      </c>
      <c r="O118" s="19">
        <f t="shared" si="4"/>
        <v>3952.1666666666665</v>
      </c>
    </row>
    <row r="119" spans="1:15" s="24" customFormat="1" ht="15.75">
      <c r="A119" s="24" t="s">
        <v>19</v>
      </c>
      <c r="B119" s="25">
        <v>68</v>
      </c>
      <c r="C119" s="25">
        <v>98</v>
      </c>
      <c r="D119" s="25">
        <v>127</v>
      </c>
      <c r="E119" s="25">
        <v>93</v>
      </c>
      <c r="F119" s="25">
        <v>81</v>
      </c>
      <c r="G119" s="25">
        <v>94</v>
      </c>
      <c r="H119" s="25">
        <v>70</v>
      </c>
      <c r="I119" s="25">
        <v>88</v>
      </c>
      <c r="J119" s="25">
        <v>88</v>
      </c>
      <c r="K119" s="25">
        <v>282</v>
      </c>
      <c r="L119" s="53">
        <v>176</v>
      </c>
      <c r="M119" s="52">
        <v>176</v>
      </c>
      <c r="N119" s="25">
        <f>SUM(B119:M119)</f>
        <v>1441</v>
      </c>
      <c r="O119" s="26">
        <f t="shared" si="4"/>
        <v>120.08333333333333</v>
      </c>
    </row>
    <row r="120" spans="1:15" s="2" customFormat="1" ht="15.75">
      <c r="A120" s="36" t="s">
        <v>17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20"/>
      <c r="M120" s="15"/>
      <c r="N120" s="13"/>
      <c r="O120" s="19"/>
    </row>
    <row r="121" spans="1:15" s="2" customFormat="1" ht="15.75">
      <c r="A121" s="72" t="s">
        <v>12</v>
      </c>
      <c r="B121" s="13">
        <v>274</v>
      </c>
      <c r="C121" s="13">
        <v>246</v>
      </c>
      <c r="D121" s="13">
        <v>309</v>
      </c>
      <c r="E121" s="15">
        <v>379</v>
      </c>
      <c r="F121" s="13">
        <v>278</v>
      </c>
      <c r="G121" s="13">
        <v>231</v>
      </c>
      <c r="H121" s="13">
        <v>286</v>
      </c>
      <c r="I121" s="13">
        <v>271</v>
      </c>
      <c r="J121" s="13">
        <v>343</v>
      </c>
      <c r="K121" s="13">
        <v>386</v>
      </c>
      <c r="L121" s="20">
        <v>482</v>
      </c>
      <c r="M121" s="15">
        <v>428</v>
      </c>
      <c r="N121" s="13">
        <f>SUM(B121:M121)</f>
        <v>3913</v>
      </c>
      <c r="O121" s="19">
        <f t="shared" si="4"/>
        <v>326.0833333333333</v>
      </c>
    </row>
    <row r="122" spans="1:15" s="2" customFormat="1" ht="15.75">
      <c r="A122" s="2" t="s">
        <v>169</v>
      </c>
      <c r="B122" s="13">
        <v>962</v>
      </c>
      <c r="C122" s="13">
        <v>693</v>
      </c>
      <c r="D122" s="13">
        <v>914</v>
      </c>
      <c r="E122" s="13">
        <v>973</v>
      </c>
      <c r="F122" s="13">
        <v>745</v>
      </c>
      <c r="G122" s="13">
        <v>637</v>
      </c>
      <c r="H122" s="19">
        <v>1027</v>
      </c>
      <c r="I122" s="19">
        <v>776</v>
      </c>
      <c r="J122" s="19">
        <v>935</v>
      </c>
      <c r="K122" s="19">
        <v>1412</v>
      </c>
      <c r="L122" s="19">
        <v>1339</v>
      </c>
      <c r="M122" s="19">
        <v>1337</v>
      </c>
      <c r="N122" s="13">
        <f>SUM(B122:M122)</f>
        <v>11750</v>
      </c>
      <c r="O122" s="19">
        <f t="shared" si="4"/>
        <v>979.1666666666666</v>
      </c>
    </row>
    <row r="123" spans="1:15" s="2" customFormat="1" ht="15.75">
      <c r="A123" s="72" t="s">
        <v>167</v>
      </c>
      <c r="B123" s="13">
        <v>681</v>
      </c>
      <c r="C123" s="13">
        <v>268</v>
      </c>
      <c r="D123" s="13">
        <v>480</v>
      </c>
      <c r="E123" s="13">
        <v>422</v>
      </c>
      <c r="F123" s="13">
        <v>316</v>
      </c>
      <c r="G123" s="13">
        <v>263</v>
      </c>
      <c r="H123" s="13">
        <v>296</v>
      </c>
      <c r="I123" s="13">
        <v>356</v>
      </c>
      <c r="J123" s="13">
        <v>341</v>
      </c>
      <c r="K123" s="13">
        <v>533</v>
      </c>
      <c r="L123" s="20">
        <v>489</v>
      </c>
      <c r="M123" s="15">
        <v>784</v>
      </c>
      <c r="N123" s="13">
        <f>SUM(B123:M123)</f>
        <v>5229</v>
      </c>
      <c r="O123" s="19">
        <f t="shared" si="4"/>
        <v>435.75</v>
      </c>
    </row>
    <row r="124" spans="1:15" s="24" customFormat="1" ht="15.75">
      <c r="A124" s="24" t="s">
        <v>166</v>
      </c>
      <c r="B124" s="25">
        <v>103</v>
      </c>
      <c r="C124" s="25">
        <v>155</v>
      </c>
      <c r="D124" s="25">
        <v>119</v>
      </c>
      <c r="E124" s="25">
        <v>108</v>
      </c>
      <c r="F124" s="25">
        <v>140</v>
      </c>
      <c r="G124" s="25">
        <v>97</v>
      </c>
      <c r="H124" s="25">
        <v>127</v>
      </c>
      <c r="I124" s="25">
        <v>145</v>
      </c>
      <c r="J124" s="25">
        <v>160</v>
      </c>
      <c r="K124" s="25">
        <v>185</v>
      </c>
      <c r="L124" s="25">
        <v>157</v>
      </c>
      <c r="M124" s="25">
        <v>171</v>
      </c>
      <c r="N124" s="26">
        <f>SUM(B124:M124)</f>
        <v>1667</v>
      </c>
      <c r="O124" s="26">
        <f t="shared" si="4"/>
        <v>138.91666666666666</v>
      </c>
    </row>
    <row r="125" spans="2:15" s="28" customFormat="1" ht="15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0"/>
      <c r="O125" s="65"/>
    </row>
    <row r="126" spans="1:15" s="66" customFormat="1" ht="20.25" thickBot="1">
      <c r="A126" s="9" t="s">
        <v>134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90"/>
      <c r="O126" s="84"/>
    </row>
    <row r="127" spans="1:15" s="85" customFormat="1" ht="20.25" thickBot="1" thickTop="1">
      <c r="A127" s="106" t="s">
        <v>135</v>
      </c>
      <c r="B127" s="108" t="s">
        <v>0</v>
      </c>
      <c r="C127" s="108" t="s">
        <v>1</v>
      </c>
      <c r="D127" s="108" t="s">
        <v>2</v>
      </c>
      <c r="E127" s="108" t="s">
        <v>3</v>
      </c>
      <c r="F127" s="108" t="s">
        <v>4</v>
      </c>
      <c r="G127" s="108" t="s">
        <v>5</v>
      </c>
      <c r="H127" s="108" t="s">
        <v>6</v>
      </c>
      <c r="I127" s="108" t="s">
        <v>7</v>
      </c>
      <c r="J127" s="108" t="s">
        <v>8</v>
      </c>
      <c r="K127" s="108" t="s">
        <v>9</v>
      </c>
      <c r="L127" s="114" t="s">
        <v>10</v>
      </c>
      <c r="M127" s="114" t="s">
        <v>11</v>
      </c>
      <c r="N127" s="114" t="s">
        <v>136</v>
      </c>
      <c r="O127" s="115" t="s">
        <v>22</v>
      </c>
    </row>
    <row r="128" spans="1:15" s="68" customFormat="1" ht="17.25" customHeight="1" thickTop="1">
      <c r="A128" s="107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16"/>
    </row>
    <row r="129" spans="1:15" s="93" customFormat="1" ht="17.25" customHeight="1">
      <c r="A129" s="36" t="s">
        <v>137</v>
      </c>
      <c r="B129" s="91"/>
      <c r="C129" s="91"/>
      <c r="D129" s="70"/>
      <c r="E129" s="70"/>
      <c r="F129" s="70"/>
      <c r="G129" s="70"/>
      <c r="H129" s="70"/>
      <c r="I129" s="70"/>
      <c r="J129" s="70"/>
      <c r="K129" s="70"/>
      <c r="L129" s="92"/>
      <c r="M129" s="91"/>
      <c r="N129" s="70"/>
      <c r="O129" s="86"/>
    </row>
    <row r="130" spans="1:15" s="93" customFormat="1" ht="17.25" customHeight="1">
      <c r="A130" s="11" t="s">
        <v>13</v>
      </c>
      <c r="B130" s="17">
        <v>245</v>
      </c>
      <c r="C130" s="17">
        <v>375</v>
      </c>
      <c r="D130" s="19">
        <v>404</v>
      </c>
      <c r="E130" s="96">
        <v>512</v>
      </c>
      <c r="F130" s="96">
        <v>540</v>
      </c>
      <c r="G130" s="96">
        <v>9976</v>
      </c>
      <c r="H130" s="96">
        <v>436</v>
      </c>
      <c r="I130" s="96">
        <v>185</v>
      </c>
      <c r="J130" s="96">
        <v>327</v>
      </c>
      <c r="K130" s="96">
        <v>353</v>
      </c>
      <c r="L130" s="97">
        <v>660</v>
      </c>
      <c r="M130" s="98">
        <v>505</v>
      </c>
      <c r="N130" s="13">
        <f>SUM(B130:M130)</f>
        <v>14518</v>
      </c>
      <c r="O130" s="19">
        <f>N130/12</f>
        <v>1209.8333333333333</v>
      </c>
    </row>
    <row r="131" spans="1:15" s="93" customFormat="1" ht="17.25" customHeight="1">
      <c r="A131" s="11" t="s">
        <v>27</v>
      </c>
      <c r="B131" s="19">
        <v>292</v>
      </c>
      <c r="C131" s="19">
        <v>787</v>
      </c>
      <c r="D131" s="19">
        <v>493</v>
      </c>
      <c r="E131" s="96">
        <v>362</v>
      </c>
      <c r="F131" s="96">
        <v>409</v>
      </c>
      <c r="G131" s="96">
        <v>305</v>
      </c>
      <c r="H131" s="96">
        <v>446</v>
      </c>
      <c r="I131" s="96">
        <v>358</v>
      </c>
      <c r="J131" s="96">
        <v>613</v>
      </c>
      <c r="K131" s="96">
        <v>495</v>
      </c>
      <c r="L131" s="97">
        <v>600</v>
      </c>
      <c r="M131" s="98">
        <v>494</v>
      </c>
      <c r="N131" s="13">
        <f>SUM(B131:M131)</f>
        <v>5654</v>
      </c>
      <c r="O131" s="19">
        <f>N131/12</f>
        <v>471.1666666666667</v>
      </c>
    </row>
    <row r="132" spans="1:15" s="2" customFormat="1" ht="16.5" customHeight="1">
      <c r="A132" s="36" t="s">
        <v>138</v>
      </c>
      <c r="B132" s="19"/>
      <c r="C132" s="19"/>
      <c r="D132" s="19"/>
      <c r="E132" s="19"/>
      <c r="F132" s="19"/>
      <c r="G132" s="19"/>
      <c r="H132" s="13"/>
      <c r="I132" s="13"/>
      <c r="J132" s="13"/>
      <c r="K132" s="15"/>
      <c r="L132" s="20"/>
      <c r="M132" s="15"/>
      <c r="N132" s="19"/>
      <c r="O132" s="19"/>
    </row>
    <row r="133" spans="1:15" s="2" customFormat="1" ht="15.75">
      <c r="A133" s="11" t="s">
        <v>139</v>
      </c>
      <c r="B133" s="13">
        <v>38</v>
      </c>
      <c r="C133" s="13">
        <v>25</v>
      </c>
      <c r="D133" s="13">
        <v>49</v>
      </c>
      <c r="E133" s="13">
        <v>40</v>
      </c>
      <c r="F133" s="13">
        <v>68</v>
      </c>
      <c r="G133" s="13">
        <v>117</v>
      </c>
      <c r="H133" s="13">
        <v>3</v>
      </c>
      <c r="I133" s="19">
        <v>19</v>
      </c>
      <c r="J133" s="13">
        <v>29</v>
      </c>
      <c r="K133" s="15">
        <v>26</v>
      </c>
      <c r="L133" s="20">
        <v>35</v>
      </c>
      <c r="M133" s="15">
        <v>47</v>
      </c>
      <c r="N133" s="19">
        <f>SUM(B133:M133)</f>
        <v>496</v>
      </c>
      <c r="O133" s="19">
        <f>N133/12</f>
        <v>41.333333333333336</v>
      </c>
    </row>
    <row r="134" spans="1:15" s="2" customFormat="1" ht="15.75">
      <c r="A134" s="36" t="s">
        <v>186</v>
      </c>
      <c r="B134" s="19"/>
      <c r="C134" s="19"/>
      <c r="D134" s="19"/>
      <c r="E134" s="19"/>
      <c r="F134" s="19"/>
      <c r="G134" s="19"/>
      <c r="H134" s="13"/>
      <c r="I134" s="13"/>
      <c r="J134" s="13"/>
      <c r="K134" s="15"/>
      <c r="L134" s="20"/>
      <c r="M134" s="15"/>
      <c r="N134" s="19"/>
      <c r="O134" s="19"/>
    </row>
    <row r="135" spans="1:15" s="2" customFormat="1" ht="15.75">
      <c r="A135" s="11" t="s">
        <v>187</v>
      </c>
      <c r="B135" s="13">
        <v>368</v>
      </c>
      <c r="C135" s="13">
        <v>246</v>
      </c>
      <c r="D135" s="13">
        <v>377</v>
      </c>
      <c r="E135" s="13">
        <v>293</v>
      </c>
      <c r="F135" s="13">
        <v>272</v>
      </c>
      <c r="G135" s="13">
        <v>354</v>
      </c>
      <c r="H135" s="13">
        <v>293</v>
      </c>
      <c r="I135" s="19">
        <v>173</v>
      </c>
      <c r="J135" s="13">
        <v>481</v>
      </c>
      <c r="K135" s="15">
        <v>475</v>
      </c>
      <c r="L135" s="20">
        <v>764</v>
      </c>
      <c r="M135" s="15">
        <v>472</v>
      </c>
      <c r="N135" s="19">
        <f>SUM(B135:M135)</f>
        <v>4568</v>
      </c>
      <c r="O135" s="19">
        <f>N135/12</f>
        <v>380.6666666666667</v>
      </c>
    </row>
    <row r="136" spans="1:15" s="2" customFormat="1" ht="15.75">
      <c r="A136" s="71" t="s">
        <v>198</v>
      </c>
      <c r="B136" s="19"/>
      <c r="C136" s="19"/>
      <c r="D136" s="19"/>
      <c r="E136" s="19"/>
      <c r="F136" s="19"/>
      <c r="G136" s="19"/>
      <c r="H136" s="13"/>
      <c r="I136" s="13"/>
      <c r="J136" s="13"/>
      <c r="K136" s="13"/>
      <c r="L136" s="41"/>
      <c r="M136" s="13"/>
      <c r="N136" s="13"/>
      <c r="O136" s="19"/>
    </row>
    <row r="137" spans="1:15" s="2" customFormat="1" ht="15.75">
      <c r="A137" s="11" t="s">
        <v>12</v>
      </c>
      <c r="B137" s="13">
        <v>82</v>
      </c>
      <c r="C137" s="13">
        <v>123</v>
      </c>
      <c r="D137" s="13">
        <v>161</v>
      </c>
      <c r="E137" s="13">
        <v>144</v>
      </c>
      <c r="F137" s="13">
        <v>88</v>
      </c>
      <c r="G137" s="13">
        <v>73</v>
      </c>
      <c r="H137" s="13">
        <v>110</v>
      </c>
      <c r="I137" s="13">
        <v>69</v>
      </c>
      <c r="J137" s="13">
        <v>109</v>
      </c>
      <c r="K137" s="13">
        <v>125</v>
      </c>
      <c r="L137" s="13">
        <v>11</v>
      </c>
      <c r="M137" s="13">
        <v>69</v>
      </c>
      <c r="N137" s="13">
        <f aca="true" t="shared" si="5" ref="N137:N142">SUM(B137:M137)</f>
        <v>1164</v>
      </c>
      <c r="O137" s="19">
        <f>N137/12</f>
        <v>97</v>
      </c>
    </row>
    <row r="138" spans="1:15" s="2" customFormat="1" ht="15.75">
      <c r="A138" s="11" t="s">
        <v>13</v>
      </c>
      <c r="B138" s="19">
        <v>13</v>
      </c>
      <c r="C138" s="19">
        <v>24</v>
      </c>
      <c r="D138" s="19">
        <v>18</v>
      </c>
      <c r="E138" s="19">
        <v>37</v>
      </c>
      <c r="F138" s="19">
        <v>0</v>
      </c>
      <c r="G138" s="19">
        <v>6</v>
      </c>
      <c r="H138" s="13">
        <v>17</v>
      </c>
      <c r="I138" s="13">
        <v>0</v>
      </c>
      <c r="J138" s="13">
        <v>6</v>
      </c>
      <c r="K138" s="13">
        <v>21</v>
      </c>
      <c r="L138" s="13">
        <v>208</v>
      </c>
      <c r="M138" s="13">
        <v>24</v>
      </c>
      <c r="N138" s="13">
        <f>SUM(B138:M138)</f>
        <v>374</v>
      </c>
      <c r="O138" s="19">
        <f>N138/12</f>
        <v>31.166666666666668</v>
      </c>
    </row>
    <row r="139" spans="1:15" s="2" customFormat="1" ht="15.75">
      <c r="A139" s="11" t="s">
        <v>199</v>
      </c>
      <c r="B139" s="49">
        <v>175</v>
      </c>
      <c r="C139" s="49">
        <v>190</v>
      </c>
      <c r="D139" s="49">
        <v>433</v>
      </c>
      <c r="E139" s="49">
        <v>406</v>
      </c>
      <c r="F139" s="101">
        <v>266</v>
      </c>
      <c r="G139" s="101">
        <v>124</v>
      </c>
      <c r="H139" s="101">
        <v>473</v>
      </c>
      <c r="I139" s="19">
        <v>125</v>
      </c>
      <c r="J139" s="101">
        <v>207</v>
      </c>
      <c r="K139" s="101">
        <v>316</v>
      </c>
      <c r="L139" s="101">
        <v>297</v>
      </c>
      <c r="M139" s="13">
        <v>319</v>
      </c>
      <c r="N139" s="13">
        <f t="shared" si="5"/>
        <v>3331</v>
      </c>
      <c r="O139" s="19">
        <f>N139/12</f>
        <v>277.5833333333333</v>
      </c>
    </row>
    <row r="140" spans="1:15" s="2" customFormat="1" ht="15.75">
      <c r="A140" s="71" t="s">
        <v>197</v>
      </c>
      <c r="B140" s="49"/>
      <c r="C140" s="49"/>
      <c r="D140" s="49"/>
      <c r="E140" s="49"/>
      <c r="F140" s="101"/>
      <c r="G140" s="101"/>
      <c r="H140" s="101"/>
      <c r="I140" s="19"/>
      <c r="J140" s="101"/>
      <c r="K140" s="101"/>
      <c r="L140" s="101"/>
      <c r="M140" s="13"/>
      <c r="N140" s="13"/>
      <c r="O140" s="19"/>
    </row>
    <row r="141" spans="1:15" s="2" customFormat="1" ht="15.75">
      <c r="A141" s="11" t="s">
        <v>189</v>
      </c>
      <c r="B141" s="13">
        <v>29</v>
      </c>
      <c r="C141" s="13">
        <v>16</v>
      </c>
      <c r="D141" s="13">
        <v>39</v>
      </c>
      <c r="E141" s="13">
        <v>58</v>
      </c>
      <c r="F141" s="13">
        <v>26</v>
      </c>
      <c r="G141" s="13">
        <v>18</v>
      </c>
      <c r="H141" s="13">
        <v>49</v>
      </c>
      <c r="I141" s="19">
        <v>13</v>
      </c>
      <c r="J141" s="13">
        <v>21</v>
      </c>
      <c r="K141" s="15">
        <v>51</v>
      </c>
      <c r="L141" s="15">
        <v>240</v>
      </c>
      <c r="M141" s="15">
        <v>116</v>
      </c>
      <c r="N141" s="19">
        <f t="shared" si="5"/>
        <v>676</v>
      </c>
      <c r="O141" s="19">
        <f>N141/12</f>
        <v>56.333333333333336</v>
      </c>
    </row>
    <row r="142" spans="1:15" s="2" customFormat="1" ht="15.75">
      <c r="A142" s="11" t="s">
        <v>13</v>
      </c>
      <c r="B142" s="13">
        <v>185</v>
      </c>
      <c r="C142" s="13">
        <v>26</v>
      </c>
      <c r="D142" s="13">
        <v>142</v>
      </c>
      <c r="E142" s="13">
        <v>314</v>
      </c>
      <c r="F142" s="13">
        <v>132</v>
      </c>
      <c r="G142" s="13">
        <v>15</v>
      </c>
      <c r="H142" s="13">
        <v>623</v>
      </c>
      <c r="I142" s="19">
        <v>250</v>
      </c>
      <c r="J142" s="13">
        <v>68</v>
      </c>
      <c r="K142" s="15">
        <v>180</v>
      </c>
      <c r="L142" s="15">
        <v>665</v>
      </c>
      <c r="M142" s="15">
        <v>479</v>
      </c>
      <c r="N142" s="19">
        <f t="shared" si="5"/>
        <v>3079</v>
      </c>
      <c r="O142" s="19">
        <f>N142/12</f>
        <v>256.5833333333333</v>
      </c>
    </row>
    <row r="143" spans="1:15" s="2" customFormat="1" ht="31.5">
      <c r="A143" s="71" t="s">
        <v>188</v>
      </c>
      <c r="B143" s="19"/>
      <c r="C143" s="19"/>
      <c r="D143" s="19"/>
      <c r="E143" s="19"/>
      <c r="F143" s="19"/>
      <c r="G143" s="19"/>
      <c r="H143" s="13"/>
      <c r="I143" s="13"/>
      <c r="J143" s="13"/>
      <c r="K143" s="15"/>
      <c r="L143" s="20"/>
      <c r="M143" s="15"/>
      <c r="N143" s="19"/>
      <c r="O143" s="19"/>
    </row>
    <row r="144" spans="1:15" s="2" customFormat="1" ht="15.75">
      <c r="A144" s="11" t="s">
        <v>192</v>
      </c>
      <c r="B144" s="13">
        <v>9</v>
      </c>
      <c r="C144" s="13">
        <v>0</v>
      </c>
      <c r="D144" s="13">
        <v>1</v>
      </c>
      <c r="E144" s="13">
        <v>6</v>
      </c>
      <c r="F144" s="13">
        <v>12</v>
      </c>
      <c r="G144" s="13">
        <v>9</v>
      </c>
      <c r="H144" s="13">
        <v>3</v>
      </c>
      <c r="I144" s="19">
        <v>0</v>
      </c>
      <c r="J144" s="13">
        <v>2</v>
      </c>
      <c r="K144" s="15">
        <v>14</v>
      </c>
      <c r="L144" s="20">
        <v>12</v>
      </c>
      <c r="M144" s="15">
        <v>2</v>
      </c>
      <c r="N144" s="19">
        <f>SUM(B144:M144)</f>
        <v>70</v>
      </c>
      <c r="O144" s="19">
        <f>N144/12</f>
        <v>5.833333333333333</v>
      </c>
    </row>
    <row r="145" spans="1:15" s="2" customFormat="1" ht="15.75">
      <c r="A145" s="11" t="s">
        <v>193</v>
      </c>
      <c r="B145" s="13">
        <v>13</v>
      </c>
      <c r="C145" s="13">
        <v>4</v>
      </c>
      <c r="D145" s="13">
        <v>23</v>
      </c>
      <c r="E145" s="13">
        <v>21</v>
      </c>
      <c r="F145" s="13">
        <v>26</v>
      </c>
      <c r="G145" s="13">
        <v>8</v>
      </c>
      <c r="H145" s="13">
        <v>11</v>
      </c>
      <c r="I145" s="19">
        <v>8</v>
      </c>
      <c r="J145" s="13">
        <v>3</v>
      </c>
      <c r="K145" s="15">
        <v>20</v>
      </c>
      <c r="L145" s="20">
        <v>20</v>
      </c>
      <c r="M145" s="15">
        <v>11</v>
      </c>
      <c r="N145" s="19">
        <f>SUM(B145:M145)</f>
        <v>168</v>
      </c>
      <c r="O145" s="19">
        <f>N145/12</f>
        <v>14</v>
      </c>
    </row>
    <row r="146" spans="1:15" s="2" customFormat="1" ht="15.75">
      <c r="A146" s="71" t="s">
        <v>200</v>
      </c>
      <c r="B146" s="49"/>
      <c r="C146" s="49"/>
      <c r="D146" s="49"/>
      <c r="E146" s="49"/>
      <c r="F146" s="101"/>
      <c r="G146" s="101"/>
      <c r="H146" s="101"/>
      <c r="I146" s="19"/>
      <c r="J146" s="101"/>
      <c r="K146" s="101"/>
      <c r="L146" s="101"/>
      <c r="M146" s="13"/>
      <c r="N146" s="13"/>
      <c r="O146" s="19"/>
    </row>
    <row r="147" spans="1:15" s="2" customFormat="1" ht="15.75">
      <c r="A147" s="11" t="s">
        <v>201</v>
      </c>
      <c r="B147" s="13">
        <v>27</v>
      </c>
      <c r="C147" s="13">
        <v>39</v>
      </c>
      <c r="D147" s="13">
        <v>74</v>
      </c>
      <c r="E147" s="13">
        <v>70</v>
      </c>
      <c r="F147" s="13">
        <v>39</v>
      </c>
      <c r="G147" s="13">
        <v>43</v>
      </c>
      <c r="H147" s="13">
        <v>97</v>
      </c>
      <c r="I147" s="19">
        <v>40</v>
      </c>
      <c r="J147" s="13">
        <v>53</v>
      </c>
      <c r="K147" s="15">
        <v>60</v>
      </c>
      <c r="L147" s="15">
        <v>106</v>
      </c>
      <c r="M147" s="15">
        <v>56</v>
      </c>
      <c r="N147" s="19">
        <f>SUM(B147:M147)</f>
        <v>704</v>
      </c>
      <c r="O147" s="19">
        <f>N147/12</f>
        <v>58.666666666666664</v>
      </c>
    </row>
    <row r="148" spans="1:15" s="2" customFormat="1" ht="15.75">
      <c r="A148" s="11" t="s">
        <v>202</v>
      </c>
      <c r="B148" s="13">
        <v>12</v>
      </c>
      <c r="C148" s="13">
        <v>26</v>
      </c>
      <c r="D148" s="13">
        <v>40</v>
      </c>
      <c r="E148" s="13">
        <v>67</v>
      </c>
      <c r="F148" s="13">
        <v>10</v>
      </c>
      <c r="G148" s="13">
        <v>21</v>
      </c>
      <c r="H148" s="13">
        <v>54</v>
      </c>
      <c r="I148" s="19">
        <v>20</v>
      </c>
      <c r="J148" s="13">
        <v>19</v>
      </c>
      <c r="K148" s="15">
        <v>44</v>
      </c>
      <c r="L148" s="15">
        <v>103</v>
      </c>
      <c r="M148" s="15">
        <v>4</v>
      </c>
      <c r="N148" s="19">
        <f>SUM(B148:M148)</f>
        <v>420</v>
      </c>
      <c r="O148" s="19">
        <f>N148/12</f>
        <v>35</v>
      </c>
    </row>
    <row r="149" spans="1:15" s="2" customFormat="1" ht="15.75">
      <c r="A149" s="71" t="s">
        <v>196</v>
      </c>
      <c r="B149" s="19"/>
      <c r="C149" s="19"/>
      <c r="D149" s="19"/>
      <c r="E149" s="19"/>
      <c r="F149" s="19"/>
      <c r="G149" s="19"/>
      <c r="H149" s="13"/>
      <c r="I149" s="13"/>
      <c r="J149" s="13"/>
      <c r="K149" s="13"/>
      <c r="L149" s="41"/>
      <c r="M149" s="13"/>
      <c r="N149" s="13"/>
      <c r="O149" s="19"/>
    </row>
    <row r="150" spans="1:15" s="2" customFormat="1" ht="15.75">
      <c r="A150" s="11" t="s">
        <v>12</v>
      </c>
      <c r="B150" s="13">
        <v>165</v>
      </c>
      <c r="C150" s="13">
        <v>136</v>
      </c>
      <c r="D150" s="13">
        <v>172</v>
      </c>
      <c r="E150" s="13">
        <v>183</v>
      </c>
      <c r="F150" s="13">
        <v>140</v>
      </c>
      <c r="G150" s="13">
        <v>146</v>
      </c>
      <c r="H150" s="13">
        <v>104</v>
      </c>
      <c r="I150" s="13">
        <v>89</v>
      </c>
      <c r="J150" s="13">
        <v>148</v>
      </c>
      <c r="K150" s="13">
        <v>178</v>
      </c>
      <c r="L150" s="13">
        <v>122</v>
      </c>
      <c r="M150" s="13">
        <v>109</v>
      </c>
      <c r="N150" s="13">
        <f>SUM(B150:M150)</f>
        <v>1692</v>
      </c>
      <c r="O150" s="19">
        <f>N150/12</f>
        <v>141</v>
      </c>
    </row>
    <row r="151" spans="1:15" s="2" customFormat="1" ht="15.75">
      <c r="A151" s="11" t="s">
        <v>13</v>
      </c>
      <c r="B151" s="19">
        <v>34</v>
      </c>
      <c r="C151" s="19">
        <v>13</v>
      </c>
      <c r="D151" s="19">
        <v>18</v>
      </c>
      <c r="E151" s="19">
        <v>14</v>
      </c>
      <c r="F151" s="19">
        <v>2</v>
      </c>
      <c r="G151" s="19">
        <v>6</v>
      </c>
      <c r="H151" s="13">
        <v>2</v>
      </c>
      <c r="I151" s="13">
        <v>3</v>
      </c>
      <c r="J151" s="13">
        <v>6</v>
      </c>
      <c r="K151" s="13">
        <v>32</v>
      </c>
      <c r="L151" s="13">
        <v>50</v>
      </c>
      <c r="M151" s="13">
        <v>57</v>
      </c>
      <c r="N151" s="13">
        <f>SUM(B151:M151)</f>
        <v>237</v>
      </c>
      <c r="O151" s="19">
        <f>N151/12</f>
        <v>19.75</v>
      </c>
    </row>
    <row r="152" spans="1:15" s="2" customFormat="1" ht="15.75">
      <c r="A152" s="11" t="s">
        <v>199</v>
      </c>
      <c r="B152" s="49">
        <v>751</v>
      </c>
      <c r="C152" s="49">
        <v>148</v>
      </c>
      <c r="D152" s="49">
        <v>209</v>
      </c>
      <c r="E152" s="49">
        <v>263</v>
      </c>
      <c r="F152" s="101">
        <v>326</v>
      </c>
      <c r="G152" s="101">
        <v>156</v>
      </c>
      <c r="H152" s="101">
        <v>135</v>
      </c>
      <c r="I152" s="19">
        <v>130</v>
      </c>
      <c r="J152" s="101">
        <v>180</v>
      </c>
      <c r="K152" s="101">
        <v>260</v>
      </c>
      <c r="L152" s="101">
        <v>248</v>
      </c>
      <c r="M152" s="13">
        <v>928</v>
      </c>
      <c r="N152" s="13">
        <f>SUM(B152:M152)</f>
        <v>3734</v>
      </c>
      <c r="O152" s="19">
        <f>N152/12</f>
        <v>311.1666666666667</v>
      </c>
    </row>
    <row r="153" spans="1:15" s="2" customFormat="1" ht="15.75">
      <c r="A153" s="36" t="s">
        <v>140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5"/>
      <c r="L153" s="20"/>
      <c r="M153" s="15"/>
      <c r="N153" s="19"/>
      <c r="O153" s="19"/>
    </row>
    <row r="154" spans="1:15" s="2" customFormat="1" ht="16.5">
      <c r="A154" s="32" t="s">
        <v>141</v>
      </c>
      <c r="B154" s="13">
        <v>249</v>
      </c>
      <c r="C154" s="13">
        <v>224</v>
      </c>
      <c r="D154" s="13">
        <v>432</v>
      </c>
      <c r="E154" s="13">
        <v>337</v>
      </c>
      <c r="F154" s="13">
        <v>213</v>
      </c>
      <c r="G154" s="13">
        <v>212</v>
      </c>
      <c r="H154" s="13">
        <v>177</v>
      </c>
      <c r="I154" s="13">
        <v>185</v>
      </c>
      <c r="J154" s="13">
        <v>415</v>
      </c>
      <c r="K154" s="15">
        <v>264</v>
      </c>
      <c r="L154" s="20">
        <v>311</v>
      </c>
      <c r="M154" s="15">
        <v>302</v>
      </c>
      <c r="N154" s="13">
        <f>SUM(B154:M154)</f>
        <v>3321</v>
      </c>
      <c r="O154" s="19">
        <f>N154/12</f>
        <v>276.75</v>
      </c>
    </row>
    <row r="155" spans="1:15" s="2" customFormat="1" ht="15.75">
      <c r="A155" s="71" t="s">
        <v>195</v>
      </c>
      <c r="B155" s="19"/>
      <c r="C155" s="19"/>
      <c r="D155" s="19"/>
      <c r="E155" s="19"/>
      <c r="F155" s="19"/>
      <c r="G155" s="19"/>
      <c r="H155" s="13"/>
      <c r="I155" s="13"/>
      <c r="J155" s="13"/>
      <c r="K155" s="13"/>
      <c r="L155" s="41"/>
      <c r="M155" s="13"/>
      <c r="N155" s="13"/>
      <c r="O155" s="19"/>
    </row>
    <row r="156" spans="1:15" s="2" customFormat="1" ht="15.75">
      <c r="A156" s="11" t="s">
        <v>194</v>
      </c>
      <c r="B156" s="13">
        <v>101</v>
      </c>
      <c r="C156" s="13">
        <v>96</v>
      </c>
      <c r="D156" s="13">
        <v>99</v>
      </c>
      <c r="E156" s="13">
        <v>125</v>
      </c>
      <c r="F156" s="13">
        <v>59</v>
      </c>
      <c r="G156" s="13">
        <v>56</v>
      </c>
      <c r="H156" s="13">
        <v>89</v>
      </c>
      <c r="I156" s="13">
        <v>52</v>
      </c>
      <c r="J156" s="13">
        <v>101</v>
      </c>
      <c r="K156" s="13">
        <v>95</v>
      </c>
      <c r="L156" s="13">
        <v>198</v>
      </c>
      <c r="M156" s="13">
        <v>96</v>
      </c>
      <c r="N156" s="13">
        <f>SUM(B156:M156)</f>
        <v>1167</v>
      </c>
      <c r="O156" s="19">
        <f>N156/12</f>
        <v>97.25</v>
      </c>
    </row>
    <row r="157" spans="1:15" s="2" customFormat="1" ht="15.75">
      <c r="A157" s="11" t="s">
        <v>13</v>
      </c>
      <c r="B157" s="19">
        <v>2</v>
      </c>
      <c r="C157" s="19">
        <v>9</v>
      </c>
      <c r="D157" s="19">
        <v>15</v>
      </c>
      <c r="E157" s="19">
        <v>17</v>
      </c>
      <c r="F157" s="19">
        <v>10</v>
      </c>
      <c r="G157" s="19">
        <v>41</v>
      </c>
      <c r="H157" s="13">
        <v>38</v>
      </c>
      <c r="I157" s="13">
        <v>16</v>
      </c>
      <c r="J157" s="13">
        <v>10</v>
      </c>
      <c r="K157" s="13">
        <v>28</v>
      </c>
      <c r="L157" s="13">
        <v>18</v>
      </c>
      <c r="M157" s="13">
        <v>17</v>
      </c>
      <c r="N157" s="13">
        <f>SUM(B157:M157)</f>
        <v>221</v>
      </c>
      <c r="O157" s="19">
        <f>N157/12</f>
        <v>18.416666666666668</v>
      </c>
    </row>
    <row r="158" spans="1:15" s="2" customFormat="1" ht="15.75">
      <c r="A158" s="11" t="s">
        <v>199</v>
      </c>
      <c r="B158" s="49">
        <v>58</v>
      </c>
      <c r="C158" s="49">
        <v>57</v>
      </c>
      <c r="D158" s="49">
        <v>56</v>
      </c>
      <c r="E158" s="49">
        <v>109</v>
      </c>
      <c r="F158" s="101">
        <v>16</v>
      </c>
      <c r="G158" s="101">
        <v>81</v>
      </c>
      <c r="H158" s="101">
        <v>54</v>
      </c>
      <c r="I158" s="19">
        <v>13</v>
      </c>
      <c r="J158" s="101">
        <v>33</v>
      </c>
      <c r="K158" s="101">
        <v>53</v>
      </c>
      <c r="L158" s="101">
        <v>83</v>
      </c>
      <c r="M158" s="13">
        <v>69</v>
      </c>
      <c r="N158" s="13">
        <f>SUM(B158:M158)</f>
        <v>682</v>
      </c>
      <c r="O158" s="19">
        <f>N158/12</f>
        <v>56.833333333333336</v>
      </c>
    </row>
    <row r="159" spans="1:15" s="2" customFormat="1" ht="31.5">
      <c r="A159" s="71" t="s">
        <v>190</v>
      </c>
      <c r="B159" s="19"/>
      <c r="C159" s="19"/>
      <c r="D159" s="19"/>
      <c r="E159" s="19"/>
      <c r="F159" s="19"/>
      <c r="G159" s="19"/>
      <c r="H159" s="13"/>
      <c r="I159" s="13"/>
      <c r="J159" s="13"/>
      <c r="K159" s="15"/>
      <c r="L159" s="20"/>
      <c r="M159" s="15"/>
      <c r="N159" s="19"/>
      <c r="O159" s="19"/>
    </row>
    <row r="160" spans="1:15" s="2" customFormat="1" ht="15.75">
      <c r="A160" s="11" t="s">
        <v>189</v>
      </c>
      <c r="B160" s="13">
        <v>43</v>
      </c>
      <c r="C160" s="13">
        <v>26</v>
      </c>
      <c r="D160" s="13">
        <v>55</v>
      </c>
      <c r="E160" s="13">
        <v>79</v>
      </c>
      <c r="F160" s="13">
        <v>39</v>
      </c>
      <c r="G160" s="13">
        <v>30</v>
      </c>
      <c r="H160" s="13">
        <v>11</v>
      </c>
      <c r="I160" s="19">
        <v>9</v>
      </c>
      <c r="J160" s="13">
        <v>17</v>
      </c>
      <c r="K160" s="15">
        <v>13</v>
      </c>
      <c r="L160" s="20">
        <v>55</v>
      </c>
      <c r="M160" s="15">
        <v>41</v>
      </c>
      <c r="N160" s="19">
        <f>SUM(B160:M160)</f>
        <v>418</v>
      </c>
      <c r="O160" s="19">
        <f>N160/12</f>
        <v>34.833333333333336</v>
      </c>
    </row>
    <row r="161" spans="1:15" s="2" customFormat="1" ht="15.75">
      <c r="A161" s="11" t="s">
        <v>13</v>
      </c>
      <c r="B161" s="13">
        <v>274</v>
      </c>
      <c r="C161" s="13">
        <v>25</v>
      </c>
      <c r="D161" s="13">
        <v>20</v>
      </c>
      <c r="E161" s="13">
        <v>58</v>
      </c>
      <c r="F161" s="13">
        <v>15</v>
      </c>
      <c r="G161" s="13">
        <v>9</v>
      </c>
      <c r="H161" s="13">
        <v>32</v>
      </c>
      <c r="I161" s="19">
        <v>23</v>
      </c>
      <c r="J161" s="13">
        <v>36</v>
      </c>
      <c r="K161" s="15">
        <v>33</v>
      </c>
      <c r="L161" s="20">
        <v>79</v>
      </c>
      <c r="M161" s="15">
        <v>117</v>
      </c>
      <c r="N161" s="19">
        <f>SUM(B161:M161)</f>
        <v>721</v>
      </c>
      <c r="O161" s="19">
        <f>N161/12</f>
        <v>60.083333333333336</v>
      </c>
    </row>
    <row r="162" spans="1:15" s="2" customFormat="1" ht="15.75">
      <c r="A162" s="71" t="s">
        <v>180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5"/>
      <c r="L162" s="20"/>
      <c r="M162" s="15"/>
      <c r="N162" s="19"/>
      <c r="O162" s="19"/>
    </row>
    <row r="163" spans="1:15" s="2" customFormat="1" ht="15.75">
      <c r="A163" s="11" t="s">
        <v>181</v>
      </c>
      <c r="B163" s="13">
        <v>1209</v>
      </c>
      <c r="C163" s="13">
        <v>1318</v>
      </c>
      <c r="D163" s="13">
        <v>1625</v>
      </c>
      <c r="E163" s="13">
        <v>1383</v>
      </c>
      <c r="F163" s="13">
        <v>1305</v>
      </c>
      <c r="G163" s="13">
        <v>1187</v>
      </c>
      <c r="H163" s="13">
        <v>719</v>
      </c>
      <c r="I163" s="13">
        <v>659</v>
      </c>
      <c r="J163" s="13">
        <v>977</v>
      </c>
      <c r="K163" s="15">
        <v>1472</v>
      </c>
      <c r="L163" s="20">
        <v>1516</v>
      </c>
      <c r="M163" s="15">
        <v>1533</v>
      </c>
      <c r="N163" s="19">
        <f>SUM(B163:M163)</f>
        <v>14903</v>
      </c>
      <c r="O163" s="19">
        <f>N163/12</f>
        <v>1241.9166666666667</v>
      </c>
    </row>
    <row r="164" spans="1:15" s="2" customFormat="1" ht="15.75">
      <c r="A164" s="2" t="s">
        <v>182</v>
      </c>
      <c r="B164" s="13">
        <v>10543</v>
      </c>
      <c r="C164" s="13">
        <v>6321</v>
      </c>
      <c r="D164" s="13">
        <v>8747</v>
      </c>
      <c r="E164" s="13">
        <v>6637</v>
      </c>
      <c r="F164" s="13">
        <v>6656</v>
      </c>
      <c r="G164" s="13">
        <v>6282</v>
      </c>
      <c r="H164" s="13">
        <v>4358</v>
      </c>
      <c r="I164" s="13">
        <v>4110</v>
      </c>
      <c r="J164" s="13">
        <v>4675</v>
      </c>
      <c r="K164" s="15">
        <v>6925</v>
      </c>
      <c r="L164" s="20">
        <v>8921</v>
      </c>
      <c r="M164" s="15">
        <v>8698</v>
      </c>
      <c r="N164" s="19">
        <f>SUM(B164:M164)</f>
        <v>82873</v>
      </c>
      <c r="O164" s="19">
        <f>N164/12</f>
        <v>6906.083333333333</v>
      </c>
    </row>
    <row r="165" spans="1:15" s="2" customFormat="1" ht="15.75">
      <c r="A165" s="2" t="s">
        <v>183</v>
      </c>
      <c r="B165" s="13">
        <v>172</v>
      </c>
      <c r="C165" s="13">
        <v>146</v>
      </c>
      <c r="D165" s="13">
        <v>155</v>
      </c>
      <c r="E165" s="13">
        <v>761</v>
      </c>
      <c r="F165" s="13">
        <v>114</v>
      </c>
      <c r="G165" s="13">
        <v>93</v>
      </c>
      <c r="H165" s="13">
        <v>8</v>
      </c>
      <c r="I165" s="13">
        <v>12</v>
      </c>
      <c r="J165" s="13">
        <v>161</v>
      </c>
      <c r="K165" s="15">
        <v>227</v>
      </c>
      <c r="L165" s="20">
        <v>295</v>
      </c>
      <c r="M165" s="15">
        <v>255</v>
      </c>
      <c r="N165" s="19">
        <f>SUM(B165:M165)</f>
        <v>2399</v>
      </c>
      <c r="O165" s="19">
        <f>N165/12</f>
        <v>199.91666666666666</v>
      </c>
    </row>
    <row r="166" spans="1:15" s="2" customFormat="1" ht="36" customHeight="1">
      <c r="A166" s="71" t="s">
        <v>163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5"/>
      <c r="L166" s="20"/>
      <c r="M166" s="15"/>
      <c r="N166" s="19"/>
      <c r="O166" s="19"/>
    </row>
    <row r="167" spans="1:15" s="2" customFormat="1" ht="15.75">
      <c r="A167" s="11" t="s">
        <v>143</v>
      </c>
      <c r="B167" s="13">
        <v>658</v>
      </c>
      <c r="C167" s="13">
        <v>361</v>
      </c>
      <c r="D167" s="13">
        <v>762</v>
      </c>
      <c r="E167" s="13">
        <v>789</v>
      </c>
      <c r="F167" s="13">
        <v>542</v>
      </c>
      <c r="G167" s="13">
        <v>613</v>
      </c>
      <c r="H167" s="13">
        <v>220</v>
      </c>
      <c r="I167" s="13">
        <v>192</v>
      </c>
      <c r="J167" s="13">
        <v>567</v>
      </c>
      <c r="K167" s="15">
        <v>876</v>
      </c>
      <c r="L167" s="20">
        <v>1187</v>
      </c>
      <c r="M167" s="15">
        <v>927</v>
      </c>
      <c r="N167" s="19">
        <f>SUM(B167:M167)</f>
        <v>7694</v>
      </c>
      <c r="O167" s="19">
        <f>N167/12</f>
        <v>641.1666666666666</v>
      </c>
    </row>
    <row r="168" spans="1:15" s="2" customFormat="1" ht="15.75">
      <c r="A168" s="2" t="s">
        <v>164</v>
      </c>
      <c r="B168" s="13">
        <v>1317</v>
      </c>
      <c r="C168" s="13">
        <v>694</v>
      </c>
      <c r="D168" s="13">
        <v>1526</v>
      </c>
      <c r="E168" s="13">
        <v>1525</v>
      </c>
      <c r="F168" s="13">
        <v>1112</v>
      </c>
      <c r="G168" s="13">
        <v>1238</v>
      </c>
      <c r="H168" s="13">
        <v>442</v>
      </c>
      <c r="I168" s="13">
        <v>537</v>
      </c>
      <c r="J168" s="13">
        <v>1152</v>
      </c>
      <c r="K168" s="15">
        <v>1864</v>
      </c>
      <c r="L168" s="20">
        <v>2362</v>
      </c>
      <c r="M168" s="15">
        <v>1403</v>
      </c>
      <c r="N168" s="19">
        <f>SUM(B168:M168)</f>
        <v>15172</v>
      </c>
      <c r="O168" s="19">
        <f>N168/12</f>
        <v>1264.3333333333333</v>
      </c>
    </row>
    <row r="169" spans="1:15" s="2" customFormat="1" ht="15.75">
      <c r="A169" s="11" t="s">
        <v>145</v>
      </c>
      <c r="B169" s="13">
        <v>1579</v>
      </c>
      <c r="C169" s="13">
        <v>959</v>
      </c>
      <c r="D169" s="13">
        <v>2133</v>
      </c>
      <c r="E169" s="13">
        <v>2094</v>
      </c>
      <c r="F169" s="13">
        <v>1316</v>
      </c>
      <c r="G169" s="13">
        <v>1610</v>
      </c>
      <c r="H169" s="13">
        <v>1011</v>
      </c>
      <c r="I169" s="13">
        <v>590</v>
      </c>
      <c r="J169" s="13">
        <v>1422</v>
      </c>
      <c r="K169" s="15">
        <v>2519</v>
      </c>
      <c r="L169" s="20">
        <v>2880</v>
      </c>
      <c r="M169" s="15">
        <v>2134</v>
      </c>
      <c r="N169" s="19">
        <f>SUM(B169:M169)</f>
        <v>20247</v>
      </c>
      <c r="O169" s="19">
        <f>N169/12</f>
        <v>1687.25</v>
      </c>
    </row>
    <row r="170" spans="1:15" s="2" customFormat="1" ht="15.75">
      <c r="A170" s="36" t="s">
        <v>142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5"/>
      <c r="L170" s="20"/>
      <c r="M170" s="15"/>
      <c r="N170" s="19"/>
      <c r="O170" s="19"/>
    </row>
    <row r="171" spans="1:15" s="2" customFormat="1" ht="15.75">
      <c r="A171" s="11" t="s">
        <v>143</v>
      </c>
      <c r="B171" s="13">
        <v>195</v>
      </c>
      <c r="C171" s="13">
        <v>147</v>
      </c>
      <c r="D171" s="13">
        <v>289</v>
      </c>
      <c r="E171" s="13">
        <v>136</v>
      </c>
      <c r="F171" s="13">
        <v>182</v>
      </c>
      <c r="G171" s="13">
        <v>162</v>
      </c>
      <c r="H171" s="13">
        <v>205</v>
      </c>
      <c r="I171" s="13">
        <v>118</v>
      </c>
      <c r="J171" s="13">
        <v>222</v>
      </c>
      <c r="K171" s="15">
        <v>173</v>
      </c>
      <c r="L171" s="20">
        <v>280</v>
      </c>
      <c r="M171" s="15">
        <v>291</v>
      </c>
      <c r="N171" s="19">
        <f>SUM(B171:M171)</f>
        <v>2400</v>
      </c>
      <c r="O171" s="19">
        <f>N171/12</f>
        <v>200</v>
      </c>
    </row>
    <row r="172" spans="1:15" s="2" customFormat="1" ht="15.75">
      <c r="A172" s="2" t="s">
        <v>144</v>
      </c>
      <c r="B172" s="13">
        <v>133</v>
      </c>
      <c r="C172" s="13">
        <v>108</v>
      </c>
      <c r="D172" s="13">
        <v>204</v>
      </c>
      <c r="E172" s="13">
        <v>133</v>
      </c>
      <c r="F172" s="13">
        <v>95</v>
      </c>
      <c r="G172" s="13">
        <v>129</v>
      </c>
      <c r="H172" s="13">
        <v>116</v>
      </c>
      <c r="I172" s="13">
        <v>53</v>
      </c>
      <c r="J172" s="13">
        <v>144</v>
      </c>
      <c r="K172" s="15">
        <v>156</v>
      </c>
      <c r="L172" s="20">
        <v>350</v>
      </c>
      <c r="M172" s="15">
        <v>332</v>
      </c>
      <c r="N172" s="19">
        <f>SUM(B172:M172)</f>
        <v>1953</v>
      </c>
      <c r="O172" s="19">
        <f>N172/12</f>
        <v>162.75</v>
      </c>
    </row>
    <row r="173" spans="1:15" s="2" customFormat="1" ht="15.75">
      <c r="A173" s="11" t="s">
        <v>145</v>
      </c>
      <c r="B173" s="13">
        <v>46</v>
      </c>
      <c r="C173" s="13">
        <v>68</v>
      </c>
      <c r="D173" s="13">
        <v>128</v>
      </c>
      <c r="E173" s="13">
        <v>42</v>
      </c>
      <c r="F173" s="13">
        <v>623</v>
      </c>
      <c r="G173" s="13">
        <v>717</v>
      </c>
      <c r="H173" s="13">
        <v>929</v>
      </c>
      <c r="I173" s="13">
        <v>26</v>
      </c>
      <c r="J173" s="13">
        <v>123</v>
      </c>
      <c r="K173" s="15">
        <v>89</v>
      </c>
      <c r="L173" s="20">
        <v>213</v>
      </c>
      <c r="M173" s="15">
        <v>107</v>
      </c>
      <c r="N173" s="19">
        <f>SUM(B173:M173)</f>
        <v>3111</v>
      </c>
      <c r="O173" s="19">
        <f>N173/12</f>
        <v>259.25</v>
      </c>
    </row>
    <row r="174" spans="1:15" s="2" customFormat="1" ht="15.75">
      <c r="A174" s="36" t="s">
        <v>146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5"/>
      <c r="L174" s="20"/>
      <c r="M174" s="15"/>
      <c r="N174" s="19"/>
      <c r="O174" s="19"/>
    </row>
    <row r="175" spans="1:15" s="2" customFormat="1" ht="15.75">
      <c r="A175" s="2" t="s">
        <v>144</v>
      </c>
      <c r="B175" s="13">
        <v>48</v>
      </c>
      <c r="C175" s="13">
        <v>94</v>
      </c>
      <c r="D175" s="13">
        <v>66</v>
      </c>
      <c r="E175" s="13">
        <v>79</v>
      </c>
      <c r="F175" s="13">
        <v>123</v>
      </c>
      <c r="G175" s="13">
        <v>52</v>
      </c>
      <c r="H175" s="13">
        <v>28</v>
      </c>
      <c r="I175" s="13">
        <v>31</v>
      </c>
      <c r="J175" s="13">
        <v>33</v>
      </c>
      <c r="K175" s="15">
        <v>52</v>
      </c>
      <c r="L175" s="20">
        <v>256</v>
      </c>
      <c r="M175" s="15">
        <v>131</v>
      </c>
      <c r="N175" s="19">
        <f>SUM(B175:M175)</f>
        <v>993</v>
      </c>
      <c r="O175" s="19">
        <f>N175/12</f>
        <v>82.75</v>
      </c>
    </row>
    <row r="176" spans="1:15" s="2" customFormat="1" ht="15.75">
      <c r="A176" s="2" t="s">
        <v>147</v>
      </c>
      <c r="B176" s="13">
        <v>15</v>
      </c>
      <c r="C176" s="13">
        <v>25</v>
      </c>
      <c r="D176" s="13">
        <v>14</v>
      </c>
      <c r="E176" s="13">
        <v>15</v>
      </c>
      <c r="F176" s="13">
        <v>21</v>
      </c>
      <c r="G176" s="13">
        <v>18</v>
      </c>
      <c r="H176" s="13">
        <v>4</v>
      </c>
      <c r="I176" s="13">
        <v>16</v>
      </c>
      <c r="J176" s="13">
        <v>23</v>
      </c>
      <c r="K176" s="15">
        <v>7</v>
      </c>
      <c r="L176" s="20">
        <v>20</v>
      </c>
      <c r="M176" s="15">
        <v>21</v>
      </c>
      <c r="N176" s="19">
        <f>SUM(B176:M176)</f>
        <v>199</v>
      </c>
      <c r="O176" s="19">
        <f>N176/12</f>
        <v>16.583333333333332</v>
      </c>
    </row>
    <row r="177" spans="1:15" s="2" customFormat="1" ht="15.75">
      <c r="A177" s="2" t="s">
        <v>148</v>
      </c>
      <c r="B177" s="13">
        <v>602</v>
      </c>
      <c r="C177" s="13">
        <v>780</v>
      </c>
      <c r="D177" s="13">
        <v>535</v>
      </c>
      <c r="E177" s="13">
        <v>699</v>
      </c>
      <c r="F177" s="13">
        <v>1419</v>
      </c>
      <c r="G177" s="13">
        <v>509</v>
      </c>
      <c r="H177" s="13">
        <v>207</v>
      </c>
      <c r="I177" s="13">
        <v>592</v>
      </c>
      <c r="J177" s="13">
        <v>644</v>
      </c>
      <c r="K177" s="15">
        <v>304</v>
      </c>
      <c r="L177" s="20">
        <v>678</v>
      </c>
      <c r="M177" s="15">
        <v>604</v>
      </c>
      <c r="N177" s="19">
        <f>SUM(B177:M177)</f>
        <v>7573</v>
      </c>
      <c r="O177" s="19">
        <f>N177/12</f>
        <v>631.0833333333334</v>
      </c>
    </row>
    <row r="178" spans="1:15" s="2" customFormat="1" ht="20.25" customHeight="1">
      <c r="A178" s="2" t="s">
        <v>139</v>
      </c>
      <c r="B178" s="13">
        <v>204</v>
      </c>
      <c r="C178" s="13">
        <v>201</v>
      </c>
      <c r="D178" s="13">
        <v>446</v>
      </c>
      <c r="E178" s="13">
        <v>331</v>
      </c>
      <c r="F178" s="13">
        <v>413</v>
      </c>
      <c r="G178" s="13">
        <v>226</v>
      </c>
      <c r="H178" s="13">
        <v>127</v>
      </c>
      <c r="I178" s="19">
        <v>192</v>
      </c>
      <c r="J178" s="13">
        <v>247</v>
      </c>
      <c r="K178" s="15">
        <v>212</v>
      </c>
      <c r="L178" s="20">
        <v>238</v>
      </c>
      <c r="M178" s="15">
        <v>270</v>
      </c>
      <c r="N178" s="19">
        <f>SUM(B178:M178)</f>
        <v>3107</v>
      </c>
      <c r="O178" s="19">
        <f>N178/12</f>
        <v>258.9166666666667</v>
      </c>
    </row>
    <row r="179" spans="1:15" s="2" customFormat="1" ht="42.75" customHeight="1">
      <c r="A179" s="71" t="s">
        <v>212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5"/>
      <c r="L179" s="20"/>
      <c r="M179" s="15"/>
      <c r="N179" s="19"/>
      <c r="O179" s="19"/>
    </row>
    <row r="180" spans="1:15" s="2" customFormat="1" ht="15.75">
      <c r="A180" s="2" t="s">
        <v>12</v>
      </c>
      <c r="B180" s="13"/>
      <c r="C180" s="13"/>
      <c r="D180" s="13"/>
      <c r="E180" s="13"/>
      <c r="F180" s="13"/>
      <c r="G180" s="13"/>
      <c r="H180" s="13"/>
      <c r="I180" s="13"/>
      <c r="J180" s="13">
        <v>931</v>
      </c>
      <c r="K180" s="15">
        <v>1155</v>
      </c>
      <c r="L180" s="20">
        <v>1244</v>
      </c>
      <c r="M180" s="15">
        <v>1497</v>
      </c>
      <c r="N180" s="19">
        <f>SUM(B180:M180)</f>
        <v>4827</v>
      </c>
      <c r="O180" s="19">
        <f>N180/5</f>
        <v>965.4</v>
      </c>
    </row>
    <row r="181" spans="1:15" s="2" customFormat="1" ht="15.75">
      <c r="A181" s="2" t="s">
        <v>144</v>
      </c>
      <c r="B181" s="13"/>
      <c r="C181" s="13"/>
      <c r="D181" s="13"/>
      <c r="E181" s="13"/>
      <c r="F181" s="13"/>
      <c r="G181" s="13"/>
      <c r="H181" s="13"/>
      <c r="I181" s="13"/>
      <c r="J181" s="13">
        <v>3463</v>
      </c>
      <c r="K181" s="15">
        <v>4586</v>
      </c>
      <c r="L181" s="20">
        <v>5547</v>
      </c>
      <c r="M181" s="15">
        <v>7259</v>
      </c>
      <c r="N181" s="19">
        <f>SUM(B181:M181)</f>
        <v>20855</v>
      </c>
      <c r="O181" s="19">
        <f>N181/5</f>
        <v>4171</v>
      </c>
    </row>
    <row r="182" spans="1:15" s="2" customFormat="1" ht="15.75">
      <c r="A182" s="2" t="s">
        <v>199</v>
      </c>
      <c r="B182" s="13"/>
      <c r="C182" s="13"/>
      <c r="D182" s="13"/>
      <c r="E182" s="13"/>
      <c r="F182" s="13"/>
      <c r="G182" s="13"/>
      <c r="H182" s="13"/>
      <c r="I182" s="13"/>
      <c r="J182" s="13">
        <v>985</v>
      </c>
      <c r="K182" s="15">
        <v>1437</v>
      </c>
      <c r="L182" s="20">
        <v>1729</v>
      </c>
      <c r="M182" s="15">
        <v>2647</v>
      </c>
      <c r="N182" s="19">
        <f>SUM(B182:M182)</f>
        <v>6798</v>
      </c>
      <c r="O182" s="19">
        <f>N182/5</f>
        <v>1359.6</v>
      </c>
    </row>
    <row r="183" spans="1:15" s="2" customFormat="1" ht="15.75">
      <c r="A183" s="94" t="s">
        <v>149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5"/>
      <c r="L183" s="20"/>
      <c r="M183" s="15"/>
      <c r="N183" s="19"/>
      <c r="O183" s="19"/>
    </row>
    <row r="184" spans="1:15" s="2" customFormat="1" ht="15.75">
      <c r="A184" s="2" t="s">
        <v>143</v>
      </c>
      <c r="B184" s="13">
        <v>661</v>
      </c>
      <c r="C184" s="13">
        <v>566</v>
      </c>
      <c r="D184" s="13">
        <v>814</v>
      </c>
      <c r="E184" s="13">
        <v>800</v>
      </c>
      <c r="F184" s="13">
        <v>648</v>
      </c>
      <c r="G184" s="13">
        <v>636</v>
      </c>
      <c r="H184" s="13">
        <v>690</v>
      </c>
      <c r="I184" s="13">
        <v>405</v>
      </c>
      <c r="J184" s="13">
        <v>615</v>
      </c>
      <c r="K184" s="15">
        <v>907</v>
      </c>
      <c r="L184" s="20">
        <v>936</v>
      </c>
      <c r="M184" s="15">
        <v>814</v>
      </c>
      <c r="N184" s="19">
        <f>SUM(B184:M184)</f>
        <v>8492</v>
      </c>
      <c r="O184" s="19">
        <f>N184/12</f>
        <v>707.6666666666666</v>
      </c>
    </row>
    <row r="185" spans="1:15" s="2" customFormat="1" ht="15.75">
      <c r="A185" s="2" t="s">
        <v>144</v>
      </c>
      <c r="B185" s="13">
        <v>2505</v>
      </c>
      <c r="C185" s="13">
        <v>2316</v>
      </c>
      <c r="D185" s="13">
        <v>3287</v>
      </c>
      <c r="E185" s="13">
        <v>3727</v>
      </c>
      <c r="F185" s="13">
        <v>2803</v>
      </c>
      <c r="G185" s="13">
        <v>2474</v>
      </c>
      <c r="H185" s="13">
        <v>2669</v>
      </c>
      <c r="I185" s="13">
        <v>1746</v>
      </c>
      <c r="J185" s="13">
        <v>2117</v>
      </c>
      <c r="K185" s="15">
        <v>3498</v>
      </c>
      <c r="L185" s="20">
        <v>3772</v>
      </c>
      <c r="M185" s="15">
        <v>4179</v>
      </c>
      <c r="N185" s="19">
        <f>SUM(B185:M185)</f>
        <v>35093</v>
      </c>
      <c r="O185" s="19">
        <f>N185/12</f>
        <v>2924.4166666666665</v>
      </c>
    </row>
    <row r="186" spans="1:15" s="2" customFormat="1" ht="21.75" customHeight="1">
      <c r="A186" s="94" t="s">
        <v>191</v>
      </c>
      <c r="B186" s="19"/>
      <c r="C186" s="19"/>
      <c r="D186" s="19"/>
      <c r="E186" s="19"/>
      <c r="F186" s="19"/>
      <c r="G186" s="19"/>
      <c r="H186" s="13"/>
      <c r="I186" s="13"/>
      <c r="J186" s="13"/>
      <c r="K186" s="15"/>
      <c r="L186" s="20"/>
      <c r="M186" s="15"/>
      <c r="N186" s="19"/>
      <c r="O186" s="19"/>
    </row>
    <row r="187" spans="1:15" s="2" customFormat="1" ht="15.75">
      <c r="A187" s="11" t="s">
        <v>12</v>
      </c>
      <c r="B187" s="13">
        <v>4</v>
      </c>
      <c r="C187" s="13">
        <v>10</v>
      </c>
      <c r="D187" s="13">
        <v>6</v>
      </c>
      <c r="E187" s="13">
        <v>29</v>
      </c>
      <c r="F187" s="13">
        <v>58</v>
      </c>
      <c r="G187" s="13">
        <v>48</v>
      </c>
      <c r="H187" s="13">
        <v>3</v>
      </c>
      <c r="I187" s="19">
        <v>6</v>
      </c>
      <c r="J187" s="13">
        <v>2</v>
      </c>
      <c r="K187" s="15">
        <v>0</v>
      </c>
      <c r="L187" s="20">
        <v>179</v>
      </c>
      <c r="M187" s="15">
        <v>18</v>
      </c>
      <c r="N187" s="19">
        <f>SUM(B187:M187)</f>
        <v>363</v>
      </c>
      <c r="O187" s="19">
        <f>N187/12</f>
        <v>30.25</v>
      </c>
    </row>
    <row r="188" spans="1:15" s="2" customFormat="1" ht="15.75">
      <c r="A188" s="11" t="s">
        <v>13</v>
      </c>
      <c r="B188" s="13">
        <v>19</v>
      </c>
      <c r="C188" s="13">
        <v>39</v>
      </c>
      <c r="D188" s="13">
        <v>25</v>
      </c>
      <c r="E188" s="13">
        <v>101</v>
      </c>
      <c r="F188" s="13">
        <v>160</v>
      </c>
      <c r="G188" s="13">
        <v>245</v>
      </c>
      <c r="H188" s="13">
        <v>10</v>
      </c>
      <c r="I188" s="19">
        <v>21</v>
      </c>
      <c r="J188" s="13">
        <v>6</v>
      </c>
      <c r="K188" s="15">
        <v>0</v>
      </c>
      <c r="L188" s="20">
        <v>405</v>
      </c>
      <c r="M188" s="15">
        <v>52</v>
      </c>
      <c r="N188" s="19">
        <f>SUM(B188:M188)</f>
        <v>1083</v>
      </c>
      <c r="O188" s="19">
        <f>N188/12</f>
        <v>90.25</v>
      </c>
    </row>
    <row r="189" spans="1:15" s="2" customFormat="1" ht="16.5">
      <c r="A189" s="36" t="s">
        <v>204</v>
      </c>
      <c r="B189" s="17"/>
      <c r="C189" s="17"/>
      <c r="D189" s="19"/>
      <c r="E189" s="19"/>
      <c r="F189" s="19"/>
      <c r="G189" s="19"/>
      <c r="H189" s="19"/>
      <c r="I189" s="13"/>
      <c r="J189" s="13"/>
      <c r="K189" s="13"/>
      <c r="L189" s="13"/>
      <c r="M189" s="13"/>
      <c r="N189" s="13"/>
      <c r="O189" s="19"/>
    </row>
    <row r="190" spans="1:15" s="2" customFormat="1" ht="16.5">
      <c r="A190" s="32" t="s">
        <v>179</v>
      </c>
      <c r="B190" s="17"/>
      <c r="C190" s="17"/>
      <c r="D190" s="19"/>
      <c r="E190" s="19"/>
      <c r="F190" s="19"/>
      <c r="G190" s="19">
        <v>139</v>
      </c>
      <c r="H190" s="19">
        <v>97</v>
      </c>
      <c r="I190" s="13">
        <v>254</v>
      </c>
      <c r="J190" s="13">
        <v>291</v>
      </c>
      <c r="K190" s="13">
        <v>391</v>
      </c>
      <c r="L190" s="13">
        <v>468</v>
      </c>
      <c r="M190" s="13">
        <v>542</v>
      </c>
      <c r="N190" s="13">
        <f>SUM(B190:M190)</f>
        <v>2182</v>
      </c>
      <c r="O190" s="19">
        <f>N190/7</f>
        <v>311.7142857142857</v>
      </c>
    </row>
    <row r="191" spans="1:15" s="2" customFormat="1" ht="16.5">
      <c r="A191" s="36" t="s">
        <v>32</v>
      </c>
      <c r="B191" s="17"/>
      <c r="C191" s="17"/>
      <c r="D191" s="19"/>
      <c r="E191" s="19"/>
      <c r="F191" s="19"/>
      <c r="G191" s="19"/>
      <c r="H191" s="19"/>
      <c r="I191" s="13"/>
      <c r="J191" s="13"/>
      <c r="K191" s="13"/>
      <c r="L191" s="13"/>
      <c r="M191" s="13"/>
      <c r="N191" s="13"/>
      <c r="O191" s="19"/>
    </row>
    <row r="192" spans="1:15" s="2" customFormat="1" ht="16.5">
      <c r="A192" s="11" t="s">
        <v>26</v>
      </c>
      <c r="B192" s="17">
        <v>1511</v>
      </c>
      <c r="C192" s="17">
        <v>345</v>
      </c>
      <c r="D192" s="19">
        <v>590</v>
      </c>
      <c r="E192" s="19">
        <v>591</v>
      </c>
      <c r="F192" s="19">
        <v>829</v>
      </c>
      <c r="G192" s="19">
        <v>501</v>
      </c>
      <c r="H192" s="19">
        <v>675</v>
      </c>
      <c r="I192" s="13">
        <v>492</v>
      </c>
      <c r="J192" s="13">
        <v>498</v>
      </c>
      <c r="K192" s="13">
        <v>852</v>
      </c>
      <c r="L192" s="13">
        <v>924</v>
      </c>
      <c r="M192" s="13">
        <v>907</v>
      </c>
      <c r="N192" s="13">
        <f>SUM(B192:M192)</f>
        <v>8715</v>
      </c>
      <c r="O192" s="19">
        <f>N192/12</f>
        <v>726.25</v>
      </c>
    </row>
    <row r="193" spans="1:15" s="2" customFormat="1" ht="16.5">
      <c r="A193" s="36" t="s">
        <v>203</v>
      </c>
      <c r="B193" s="17"/>
      <c r="C193" s="17"/>
      <c r="D193" s="19"/>
      <c r="E193" s="19"/>
      <c r="F193" s="19"/>
      <c r="G193" s="19"/>
      <c r="H193" s="19"/>
      <c r="I193" s="13"/>
      <c r="J193" s="13"/>
      <c r="K193" s="13"/>
      <c r="L193" s="13"/>
      <c r="M193" s="13"/>
      <c r="N193" s="13"/>
      <c r="O193" s="19"/>
    </row>
    <row r="194" spans="1:15" s="2" customFormat="1" ht="16.5">
      <c r="A194" s="11" t="s">
        <v>26</v>
      </c>
      <c r="B194" s="17"/>
      <c r="C194" s="17">
        <v>77</v>
      </c>
      <c r="D194" s="19">
        <v>171</v>
      </c>
      <c r="E194" s="19">
        <v>258</v>
      </c>
      <c r="F194" s="19">
        <v>185</v>
      </c>
      <c r="G194" s="19">
        <v>448</v>
      </c>
      <c r="H194" s="19">
        <v>1629</v>
      </c>
      <c r="I194" s="13">
        <v>284</v>
      </c>
      <c r="J194" s="13">
        <v>170</v>
      </c>
      <c r="K194" s="13">
        <v>201</v>
      </c>
      <c r="L194" s="13">
        <v>696</v>
      </c>
      <c r="M194" s="13">
        <v>743</v>
      </c>
      <c r="N194" s="13">
        <f>SUM(B194:M194)</f>
        <v>4862</v>
      </c>
      <c r="O194" s="19">
        <f>N194/12</f>
        <v>405.1666666666667</v>
      </c>
    </row>
    <row r="195" spans="1:15" s="2" customFormat="1" ht="16.5">
      <c r="A195" s="36" t="s">
        <v>172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5"/>
      <c r="L195" s="20"/>
      <c r="M195" s="15"/>
      <c r="N195" s="19"/>
      <c r="O195" s="19"/>
    </row>
    <row r="196" spans="1:15" s="2" customFormat="1" ht="16.5">
      <c r="A196" s="37" t="s">
        <v>170</v>
      </c>
      <c r="B196" s="13">
        <v>627</v>
      </c>
      <c r="C196" s="13">
        <v>443</v>
      </c>
      <c r="D196" s="13">
        <v>729</v>
      </c>
      <c r="E196" s="13">
        <v>516</v>
      </c>
      <c r="F196" s="13">
        <v>787</v>
      </c>
      <c r="G196" s="13">
        <v>691</v>
      </c>
      <c r="H196" s="13">
        <v>405</v>
      </c>
      <c r="I196" s="13">
        <v>387</v>
      </c>
      <c r="J196" s="13">
        <v>482</v>
      </c>
      <c r="K196" s="15">
        <v>569</v>
      </c>
      <c r="L196" s="20">
        <v>710</v>
      </c>
      <c r="M196" s="15">
        <v>662</v>
      </c>
      <c r="N196" s="19">
        <f>SUM(B196:M196)</f>
        <v>7008</v>
      </c>
      <c r="O196" s="19">
        <f>N196/12</f>
        <v>584</v>
      </c>
    </row>
    <row r="197" spans="1:15" s="2" customFormat="1" ht="16.5">
      <c r="A197" s="37" t="s">
        <v>171</v>
      </c>
      <c r="B197" s="13">
        <v>4136</v>
      </c>
      <c r="C197" s="13">
        <v>3663</v>
      </c>
      <c r="D197" s="13">
        <v>5389</v>
      </c>
      <c r="E197" s="13">
        <v>3596</v>
      </c>
      <c r="F197" s="13">
        <v>13440</v>
      </c>
      <c r="G197" s="13">
        <v>11061</v>
      </c>
      <c r="H197" s="13">
        <v>3434</v>
      </c>
      <c r="I197" s="13">
        <v>3494</v>
      </c>
      <c r="J197" s="13">
        <v>3723</v>
      </c>
      <c r="K197" s="15">
        <v>4765</v>
      </c>
      <c r="L197" s="20">
        <v>4301</v>
      </c>
      <c r="M197" s="15">
        <v>6571</v>
      </c>
      <c r="N197" s="19">
        <f>SUM(B197:M197)</f>
        <v>67573</v>
      </c>
      <c r="O197" s="19">
        <f>N197/12</f>
        <v>5631.083333333333</v>
      </c>
    </row>
    <row r="198" spans="1:15" s="2" customFormat="1" ht="32.25">
      <c r="A198" s="31" t="s">
        <v>33</v>
      </c>
      <c r="B198" s="17"/>
      <c r="C198" s="17"/>
      <c r="D198" s="19"/>
      <c r="E198" s="19"/>
      <c r="F198" s="19"/>
      <c r="G198" s="19"/>
      <c r="H198" s="19"/>
      <c r="I198" s="13"/>
      <c r="J198" s="13"/>
      <c r="K198" s="13"/>
      <c r="L198" s="41"/>
      <c r="M198" s="13"/>
      <c r="N198" s="13"/>
      <c r="O198" s="19"/>
    </row>
    <row r="199" spans="1:15" s="2" customFormat="1" ht="16.5">
      <c r="A199" s="10" t="s">
        <v>109</v>
      </c>
      <c r="B199" s="13">
        <v>763</v>
      </c>
      <c r="C199" s="13">
        <v>593</v>
      </c>
      <c r="D199" s="21">
        <v>852</v>
      </c>
      <c r="E199" s="13">
        <v>844</v>
      </c>
      <c r="F199" s="13">
        <v>890</v>
      </c>
      <c r="G199" s="13">
        <v>1124</v>
      </c>
      <c r="H199" s="15">
        <v>736</v>
      </c>
      <c r="I199" s="13">
        <v>453</v>
      </c>
      <c r="J199" s="13">
        <v>409</v>
      </c>
      <c r="K199" s="15">
        <v>1137</v>
      </c>
      <c r="L199" s="15">
        <v>1776</v>
      </c>
      <c r="M199" s="15">
        <v>1533</v>
      </c>
      <c r="N199" s="15">
        <f>SUM(B199:M199)</f>
        <v>11110</v>
      </c>
      <c r="O199" s="19">
        <f>N199/12</f>
        <v>925.8333333333334</v>
      </c>
    </row>
    <row r="200" spans="1:15" s="2" customFormat="1" ht="16.5">
      <c r="A200" s="10" t="s">
        <v>110</v>
      </c>
      <c r="B200" s="13">
        <v>2961</v>
      </c>
      <c r="C200" s="13">
        <v>2396</v>
      </c>
      <c r="D200" s="21">
        <v>3517</v>
      </c>
      <c r="E200" s="13">
        <v>4291</v>
      </c>
      <c r="F200" s="13">
        <v>4125</v>
      </c>
      <c r="G200" s="13">
        <v>4538</v>
      </c>
      <c r="H200" s="15">
        <v>3798</v>
      </c>
      <c r="I200" s="13">
        <v>2286</v>
      </c>
      <c r="J200" s="13">
        <v>1714</v>
      </c>
      <c r="K200" s="15">
        <v>4333</v>
      </c>
      <c r="L200" s="15">
        <v>5695</v>
      </c>
      <c r="M200" s="15">
        <v>6042</v>
      </c>
      <c r="N200" s="15">
        <f>SUM(B200:M200)</f>
        <v>45696</v>
      </c>
      <c r="O200" s="19">
        <f>N200/12</f>
        <v>3808</v>
      </c>
    </row>
    <row r="201" spans="1:15" s="2" customFormat="1" ht="16.5">
      <c r="A201" s="2" t="s">
        <v>111</v>
      </c>
      <c r="B201" s="15">
        <v>648</v>
      </c>
      <c r="C201" s="15">
        <v>1451</v>
      </c>
      <c r="D201" s="15">
        <v>847</v>
      </c>
      <c r="E201" s="13">
        <v>1767</v>
      </c>
      <c r="F201" s="13">
        <v>558</v>
      </c>
      <c r="G201" s="19">
        <v>1049</v>
      </c>
      <c r="H201" s="15">
        <v>581</v>
      </c>
      <c r="I201" s="19">
        <v>574</v>
      </c>
      <c r="J201" s="19">
        <v>341</v>
      </c>
      <c r="K201" s="57">
        <v>624</v>
      </c>
      <c r="L201" s="19">
        <v>671</v>
      </c>
      <c r="M201" s="19">
        <v>1081</v>
      </c>
      <c r="N201" s="15">
        <f>SUM(B201:M201)</f>
        <v>10192</v>
      </c>
      <c r="O201" s="19">
        <f>N201/12</f>
        <v>849.3333333333334</v>
      </c>
    </row>
    <row r="202" spans="1:15" s="2" customFormat="1" ht="16.5">
      <c r="A202" s="27" t="s">
        <v>173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5"/>
      <c r="L202" s="20"/>
      <c r="M202" s="15"/>
      <c r="N202" s="19"/>
      <c r="O202" s="19"/>
    </row>
    <row r="203" spans="1:15" s="2" customFormat="1" ht="16.5">
      <c r="A203" s="37" t="s">
        <v>150</v>
      </c>
      <c r="B203" s="13">
        <v>492</v>
      </c>
      <c r="C203" s="13">
        <v>222</v>
      </c>
      <c r="D203" s="13">
        <v>387</v>
      </c>
      <c r="E203" s="13">
        <v>319</v>
      </c>
      <c r="F203" s="13">
        <v>333</v>
      </c>
      <c r="G203" s="13">
        <v>311</v>
      </c>
      <c r="H203" s="13">
        <v>218</v>
      </c>
      <c r="I203" s="13">
        <v>189</v>
      </c>
      <c r="J203" s="13">
        <v>177</v>
      </c>
      <c r="K203" s="15">
        <v>162</v>
      </c>
      <c r="L203" s="20">
        <v>179</v>
      </c>
      <c r="M203" s="15">
        <v>129</v>
      </c>
      <c r="N203" s="19">
        <f>SUM(B203:M203)</f>
        <v>3118</v>
      </c>
      <c r="O203" s="19">
        <f>N203/12</f>
        <v>259.8333333333333</v>
      </c>
    </row>
    <row r="204" spans="1:15" s="2" customFormat="1" ht="16.5">
      <c r="A204" s="31" t="s">
        <v>210</v>
      </c>
      <c r="B204" s="19"/>
      <c r="C204" s="19"/>
      <c r="D204" s="19"/>
      <c r="E204" s="19"/>
      <c r="F204" s="19"/>
      <c r="G204" s="19"/>
      <c r="H204" s="19"/>
      <c r="I204" s="13"/>
      <c r="J204" s="13"/>
      <c r="K204" s="13"/>
      <c r="L204" s="41"/>
      <c r="M204" s="13"/>
      <c r="N204" s="13"/>
      <c r="O204" s="19"/>
    </row>
    <row r="205" spans="1:15" s="2" customFormat="1" ht="16.5">
      <c r="A205" s="37" t="s">
        <v>207</v>
      </c>
      <c r="B205" s="105">
        <v>12</v>
      </c>
      <c r="C205" s="105">
        <v>3</v>
      </c>
      <c r="D205" s="105">
        <v>13</v>
      </c>
      <c r="E205" s="105">
        <v>7</v>
      </c>
      <c r="F205" s="105">
        <v>9</v>
      </c>
      <c r="G205" s="105">
        <v>14</v>
      </c>
      <c r="H205" s="105">
        <v>35</v>
      </c>
      <c r="I205" s="105">
        <v>23</v>
      </c>
      <c r="J205" s="13">
        <v>2</v>
      </c>
      <c r="K205" s="15">
        <v>6</v>
      </c>
      <c r="L205" s="15">
        <v>1</v>
      </c>
      <c r="M205" s="15">
        <v>11</v>
      </c>
      <c r="N205" s="15">
        <f>SUM(B205:M205)</f>
        <v>136</v>
      </c>
      <c r="O205" s="19">
        <f>N205/12</f>
        <v>11.333333333333334</v>
      </c>
    </row>
    <row r="206" spans="1:15" s="2" customFormat="1" ht="16.5">
      <c r="A206" s="37" t="s">
        <v>208</v>
      </c>
      <c r="B206" s="105">
        <v>37</v>
      </c>
      <c r="C206" s="105">
        <v>11</v>
      </c>
      <c r="D206" s="105">
        <v>184</v>
      </c>
      <c r="E206" s="105">
        <v>96</v>
      </c>
      <c r="F206" s="105">
        <v>80</v>
      </c>
      <c r="G206" s="105">
        <v>328</v>
      </c>
      <c r="H206" s="105">
        <v>4915</v>
      </c>
      <c r="I206" s="105">
        <v>1649</v>
      </c>
      <c r="J206" s="13">
        <v>163</v>
      </c>
      <c r="K206" s="15">
        <v>79</v>
      </c>
      <c r="L206" s="15">
        <v>1</v>
      </c>
      <c r="M206" s="15">
        <v>2360</v>
      </c>
      <c r="N206" s="15">
        <f>SUM(B206:M206)</f>
        <v>9903</v>
      </c>
      <c r="O206" s="19">
        <f>N206/12</f>
        <v>825.25</v>
      </c>
    </row>
    <row r="207" spans="1:15" s="2" customFormat="1" ht="16.5">
      <c r="A207" s="37" t="s">
        <v>211</v>
      </c>
      <c r="B207" s="105">
        <v>537</v>
      </c>
      <c r="C207" s="105">
        <v>288</v>
      </c>
      <c r="D207" s="105">
        <v>2335</v>
      </c>
      <c r="E207" s="105">
        <v>1151</v>
      </c>
      <c r="F207" s="105">
        <v>1310</v>
      </c>
      <c r="G207" s="105">
        <v>1743</v>
      </c>
      <c r="H207" s="105">
        <v>9772</v>
      </c>
      <c r="I207" s="105">
        <v>3782</v>
      </c>
      <c r="J207" s="19">
        <v>328</v>
      </c>
      <c r="K207" s="57">
        <v>237</v>
      </c>
      <c r="L207" s="19">
        <v>43</v>
      </c>
      <c r="M207" s="19">
        <v>2824</v>
      </c>
      <c r="N207" s="15">
        <f>SUM(B207:M207)</f>
        <v>24350</v>
      </c>
      <c r="O207" s="19">
        <f>N207/12</f>
        <v>2029.1666666666667</v>
      </c>
    </row>
    <row r="208" spans="1:15" s="2" customFormat="1" ht="16.5">
      <c r="A208" s="27" t="s">
        <v>205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5"/>
      <c r="L208" s="20"/>
      <c r="M208" s="15"/>
      <c r="N208" s="19"/>
      <c r="O208" s="19"/>
    </row>
    <row r="209" spans="1:15" s="2" customFormat="1" ht="16.5">
      <c r="A209" s="37" t="s">
        <v>150</v>
      </c>
      <c r="B209" s="13">
        <v>491</v>
      </c>
      <c r="C209" s="13">
        <v>233</v>
      </c>
      <c r="D209" s="13">
        <v>374</v>
      </c>
      <c r="E209" s="13">
        <v>389</v>
      </c>
      <c r="F209" s="13">
        <v>312</v>
      </c>
      <c r="G209" s="13">
        <v>307</v>
      </c>
      <c r="H209" s="13">
        <v>351</v>
      </c>
      <c r="I209" s="13">
        <v>299</v>
      </c>
      <c r="J209" s="13">
        <v>365</v>
      </c>
      <c r="K209" s="15">
        <v>398</v>
      </c>
      <c r="L209" s="20">
        <v>437</v>
      </c>
      <c r="M209" s="15">
        <v>451</v>
      </c>
      <c r="N209" s="19">
        <f>SUM(B209:M209)</f>
        <v>4407</v>
      </c>
      <c r="O209" s="19">
        <f>N209/12</f>
        <v>367.25</v>
      </c>
    </row>
    <row r="210" spans="1:15" s="2" customFormat="1" ht="16.5">
      <c r="A210" s="27" t="s">
        <v>174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5"/>
      <c r="L210" s="20"/>
      <c r="M210" s="15"/>
      <c r="N210" s="19"/>
      <c r="O210" s="19"/>
    </row>
    <row r="211" spans="1:15" s="2" customFormat="1" ht="16.5">
      <c r="A211" s="37" t="s">
        <v>176</v>
      </c>
      <c r="B211" s="13">
        <v>132</v>
      </c>
      <c r="C211" s="13">
        <v>115</v>
      </c>
      <c r="D211" s="13">
        <v>273</v>
      </c>
      <c r="E211" s="13">
        <v>271</v>
      </c>
      <c r="F211" s="13">
        <v>353</v>
      </c>
      <c r="G211" s="13">
        <v>232</v>
      </c>
      <c r="H211" s="13">
        <v>186</v>
      </c>
      <c r="I211" s="13">
        <v>144</v>
      </c>
      <c r="J211" s="13">
        <v>135</v>
      </c>
      <c r="K211" s="15">
        <v>185</v>
      </c>
      <c r="L211" s="20">
        <v>1144</v>
      </c>
      <c r="M211" s="15">
        <v>401</v>
      </c>
      <c r="N211" s="19">
        <f>SUM(B211:M211)</f>
        <v>3571</v>
      </c>
      <c r="O211" s="19">
        <f>N211/12</f>
        <v>297.5833333333333</v>
      </c>
    </row>
    <row r="212" spans="1:15" s="2" customFormat="1" ht="16.5">
      <c r="A212" s="37" t="s">
        <v>177</v>
      </c>
      <c r="B212" s="13">
        <v>71</v>
      </c>
      <c r="C212" s="13">
        <v>49</v>
      </c>
      <c r="D212" s="13">
        <v>196</v>
      </c>
      <c r="E212" s="13">
        <v>320</v>
      </c>
      <c r="F212" s="13">
        <v>234</v>
      </c>
      <c r="G212" s="13">
        <v>102</v>
      </c>
      <c r="H212" s="13">
        <v>43</v>
      </c>
      <c r="I212" s="13">
        <v>57</v>
      </c>
      <c r="J212" s="13">
        <v>67</v>
      </c>
      <c r="K212" s="15">
        <v>58</v>
      </c>
      <c r="L212" s="20">
        <v>725</v>
      </c>
      <c r="M212" s="15">
        <v>191</v>
      </c>
      <c r="N212" s="19">
        <f>SUM(B212:M212)</f>
        <v>2113</v>
      </c>
      <c r="O212" s="19">
        <f>N212/12</f>
        <v>176.08333333333334</v>
      </c>
    </row>
    <row r="213" spans="1:15" s="2" customFormat="1" ht="16.5">
      <c r="A213" s="31" t="s">
        <v>206</v>
      </c>
      <c r="B213" s="19"/>
      <c r="C213" s="19"/>
      <c r="D213" s="19"/>
      <c r="E213" s="19"/>
      <c r="F213" s="19"/>
      <c r="G213" s="19"/>
      <c r="H213" s="19"/>
      <c r="I213" s="13"/>
      <c r="J213" s="13"/>
      <c r="K213" s="13"/>
      <c r="L213" s="41"/>
      <c r="M213" s="13"/>
      <c r="N213" s="13"/>
      <c r="O213" s="19"/>
    </row>
    <row r="214" spans="1:15" s="2" customFormat="1" ht="16.5">
      <c r="A214" s="37" t="s">
        <v>207</v>
      </c>
      <c r="B214" s="105">
        <v>152</v>
      </c>
      <c r="C214" s="105">
        <v>91</v>
      </c>
      <c r="D214" s="105">
        <v>162</v>
      </c>
      <c r="E214" s="105">
        <v>123</v>
      </c>
      <c r="F214" s="105">
        <v>74</v>
      </c>
      <c r="G214" s="105">
        <v>90</v>
      </c>
      <c r="H214" s="105">
        <v>48</v>
      </c>
      <c r="I214" s="105">
        <v>69</v>
      </c>
      <c r="J214" s="13">
        <v>33</v>
      </c>
      <c r="K214" s="15">
        <v>2</v>
      </c>
      <c r="L214" s="15">
        <v>1</v>
      </c>
      <c r="M214" s="15">
        <v>9</v>
      </c>
      <c r="N214" s="15">
        <f>SUM(B214:M214)</f>
        <v>854</v>
      </c>
      <c r="O214" s="19">
        <f>N214/12</f>
        <v>71.16666666666667</v>
      </c>
    </row>
    <row r="215" spans="1:15" s="2" customFormat="1" ht="16.5">
      <c r="A215" s="37" t="s">
        <v>208</v>
      </c>
      <c r="B215" s="105">
        <v>1254</v>
      </c>
      <c r="C215" s="105">
        <v>754</v>
      </c>
      <c r="D215" s="105">
        <v>1447</v>
      </c>
      <c r="E215" s="105">
        <v>1914</v>
      </c>
      <c r="F215" s="105">
        <v>512</v>
      </c>
      <c r="G215" s="105">
        <v>906</v>
      </c>
      <c r="H215" s="105">
        <v>562</v>
      </c>
      <c r="I215" s="105">
        <v>722</v>
      </c>
      <c r="J215" s="13">
        <v>74</v>
      </c>
      <c r="K215" s="15">
        <v>26</v>
      </c>
      <c r="L215" s="15">
        <v>27</v>
      </c>
      <c r="M215" s="15">
        <v>36</v>
      </c>
      <c r="N215" s="15">
        <f>SUM(B215:M215)</f>
        <v>8234</v>
      </c>
      <c r="O215" s="19">
        <f>N215/12</f>
        <v>686.1666666666666</v>
      </c>
    </row>
    <row r="216" spans="1:15" s="2" customFormat="1" ht="16.5">
      <c r="A216" s="37" t="s">
        <v>209</v>
      </c>
      <c r="B216" s="105">
        <v>9963</v>
      </c>
      <c r="C216" s="105">
        <v>6801</v>
      </c>
      <c r="D216" s="105">
        <v>12743</v>
      </c>
      <c r="E216" s="105">
        <v>17524</v>
      </c>
      <c r="F216" s="105">
        <v>4452</v>
      </c>
      <c r="G216" s="105">
        <v>6854</v>
      </c>
      <c r="H216" s="105">
        <v>3148</v>
      </c>
      <c r="I216" s="105">
        <v>4122</v>
      </c>
      <c r="J216" s="19">
        <v>497</v>
      </c>
      <c r="K216" s="57">
        <v>300</v>
      </c>
      <c r="L216" s="19">
        <v>94</v>
      </c>
      <c r="M216" s="19">
        <v>354</v>
      </c>
      <c r="N216" s="15">
        <f>SUM(B216:M216)</f>
        <v>66852</v>
      </c>
      <c r="O216" s="19">
        <f>N216/12</f>
        <v>5571</v>
      </c>
    </row>
    <row r="217" spans="1:15" s="2" customFormat="1" ht="16.5">
      <c r="A217" s="27" t="s">
        <v>175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5"/>
      <c r="L217" s="20"/>
      <c r="M217" s="15"/>
      <c r="N217" s="19"/>
      <c r="O217" s="19"/>
    </row>
    <row r="218" spans="1:15" s="2" customFormat="1" ht="16.5">
      <c r="A218" s="37" t="s">
        <v>176</v>
      </c>
      <c r="B218" s="13">
        <v>898</v>
      </c>
      <c r="C218" s="13">
        <v>77</v>
      </c>
      <c r="D218" s="13">
        <v>541</v>
      </c>
      <c r="E218" s="13">
        <v>212</v>
      </c>
      <c r="F218" s="13">
        <v>149</v>
      </c>
      <c r="G218" s="13">
        <v>252</v>
      </c>
      <c r="H218" s="13">
        <v>216</v>
      </c>
      <c r="I218" s="13">
        <v>69</v>
      </c>
      <c r="J218" s="13">
        <v>571</v>
      </c>
      <c r="K218" s="15">
        <v>100</v>
      </c>
      <c r="L218" s="20">
        <v>166</v>
      </c>
      <c r="M218" s="15">
        <v>443</v>
      </c>
      <c r="N218" s="19">
        <f>SUM(B218:M218)</f>
        <v>3694</v>
      </c>
      <c r="O218" s="19">
        <f>N218/12</f>
        <v>307.8333333333333</v>
      </c>
    </row>
    <row r="219" spans="1:15" s="2" customFormat="1" ht="16.5">
      <c r="A219" s="37" t="s">
        <v>178</v>
      </c>
      <c r="B219" s="13">
        <v>213</v>
      </c>
      <c r="C219" s="13">
        <v>8</v>
      </c>
      <c r="D219" s="13">
        <v>384</v>
      </c>
      <c r="E219" s="13">
        <v>46</v>
      </c>
      <c r="F219" s="13">
        <v>73</v>
      </c>
      <c r="G219" s="13">
        <v>44</v>
      </c>
      <c r="H219" s="13">
        <v>48</v>
      </c>
      <c r="I219" s="13">
        <v>16</v>
      </c>
      <c r="J219" s="13">
        <v>41</v>
      </c>
      <c r="K219" s="15">
        <v>10</v>
      </c>
      <c r="L219" s="20">
        <v>35</v>
      </c>
      <c r="M219" s="15">
        <v>69</v>
      </c>
      <c r="N219" s="19">
        <f>SUM(B219:M219)</f>
        <v>987</v>
      </c>
      <c r="O219" s="19">
        <f>N219/12</f>
        <v>82.25</v>
      </c>
    </row>
    <row r="220" spans="1:15" s="2" customFormat="1" ht="15.75">
      <c r="A220" s="6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82"/>
      <c r="O220" s="82"/>
    </row>
    <row r="221" spans="1:15" s="2" customFormat="1" ht="16.5">
      <c r="A221" s="123" t="s">
        <v>151</v>
      </c>
      <c r="B221" s="124"/>
      <c r="C221" s="124"/>
      <c r="D221" s="124"/>
      <c r="E221" s="124"/>
      <c r="F221" s="124"/>
      <c r="G221" s="124"/>
      <c r="H221" s="124"/>
      <c r="I221" s="124"/>
      <c r="J221" s="7"/>
      <c r="K221" s="7"/>
      <c r="L221" s="7"/>
      <c r="M221" s="7"/>
      <c r="N221" s="66"/>
      <c r="O221" s="66"/>
    </row>
    <row r="222" spans="1:15" s="2" customFormat="1" ht="16.5">
      <c r="A222" s="123" t="s">
        <v>152</v>
      </c>
      <c r="B222" s="124"/>
      <c r="C222" s="124"/>
      <c r="D222" s="124"/>
      <c r="E222" s="124"/>
      <c r="F222" s="124"/>
      <c r="G222" s="124"/>
      <c r="H222" s="124"/>
      <c r="I222" s="124"/>
      <c r="J222" s="38"/>
      <c r="K222" s="38"/>
      <c r="L222" s="38"/>
      <c r="M222" s="38"/>
      <c r="N222" s="66"/>
      <c r="O222" s="66"/>
    </row>
    <row r="223" spans="1:15" s="2" customFormat="1" ht="16.5">
      <c r="A223" s="123" t="s">
        <v>153</v>
      </c>
      <c r="B223" s="124"/>
      <c r="C223" s="124"/>
      <c r="D223" s="124"/>
      <c r="E223" s="124"/>
      <c r="F223" s="124"/>
      <c r="G223" s="124"/>
      <c r="H223" s="124"/>
      <c r="I223" s="124"/>
      <c r="J223" s="38"/>
      <c r="K223" s="38"/>
      <c r="L223" s="38"/>
      <c r="M223" s="38"/>
      <c r="N223" s="66"/>
      <c r="O223" s="66"/>
    </row>
    <row r="224" spans="1:15" s="2" customFormat="1" ht="16.5">
      <c r="A224" s="123" t="s">
        <v>154</v>
      </c>
      <c r="B224" s="124"/>
      <c r="C224" s="124"/>
      <c r="D224" s="124"/>
      <c r="E224" s="124"/>
      <c r="F224" s="124"/>
      <c r="G224" s="124"/>
      <c r="H224" s="124"/>
      <c r="I224" s="124"/>
      <c r="J224" s="38"/>
      <c r="K224" s="38"/>
      <c r="L224" s="38"/>
      <c r="M224" s="38"/>
      <c r="N224" s="66"/>
      <c r="O224" s="66"/>
    </row>
    <row r="225" spans="1:15" s="2" customFormat="1" ht="16.5">
      <c r="A225" s="123" t="s">
        <v>155</v>
      </c>
      <c r="B225" s="124"/>
      <c r="C225" s="124"/>
      <c r="D225" s="124"/>
      <c r="E225" s="124"/>
      <c r="F225" s="124"/>
      <c r="G225" s="124"/>
      <c r="H225" s="124"/>
      <c r="I225" s="124"/>
      <c r="J225" s="38"/>
      <c r="K225" s="38"/>
      <c r="L225" s="38"/>
      <c r="M225" s="38"/>
      <c r="N225" s="66"/>
      <c r="O225" s="66"/>
    </row>
    <row r="226" spans="1:15" s="2" customFormat="1" ht="16.5">
      <c r="A226" s="123" t="s">
        <v>156</v>
      </c>
      <c r="B226" s="124"/>
      <c r="C226" s="124"/>
      <c r="D226" s="124"/>
      <c r="E226" s="124"/>
      <c r="F226" s="124"/>
      <c r="G226" s="124"/>
      <c r="H226" s="124"/>
      <c r="I226" s="124"/>
      <c r="J226" s="38"/>
      <c r="K226" s="38"/>
      <c r="L226" s="38"/>
      <c r="M226" s="38"/>
      <c r="N226" s="66"/>
      <c r="O226" s="66"/>
    </row>
    <row r="227" spans="1:15" s="2" customFormat="1" ht="16.5">
      <c r="A227" s="123" t="s">
        <v>157</v>
      </c>
      <c r="B227" s="124"/>
      <c r="C227" s="124"/>
      <c r="D227" s="124"/>
      <c r="E227" s="124"/>
      <c r="F227" s="124"/>
      <c r="G227" s="124"/>
      <c r="H227" s="124"/>
      <c r="I227" s="124"/>
      <c r="J227" s="38"/>
      <c r="K227" s="38"/>
      <c r="L227" s="38"/>
      <c r="M227" s="38"/>
      <c r="N227" s="66"/>
      <c r="O227" s="66"/>
    </row>
    <row r="228" spans="1:15" s="104" customFormat="1" ht="21" customHeight="1">
      <c r="A228" s="125" t="s">
        <v>158</v>
      </c>
      <c r="B228" s="126"/>
      <c r="C228" s="126"/>
      <c r="D228" s="126"/>
      <c r="E228" s="126"/>
      <c r="F228" s="126"/>
      <c r="G228" s="126"/>
      <c r="H228" s="126"/>
      <c r="I228" s="126"/>
      <c r="J228" s="102"/>
      <c r="K228" s="102"/>
      <c r="L228" s="102"/>
      <c r="M228" s="102"/>
      <c r="N228" s="103"/>
      <c r="O228" s="103"/>
    </row>
    <row r="229" spans="1:15" s="2" customFormat="1" ht="16.5">
      <c r="A229" s="123" t="s">
        <v>28</v>
      </c>
      <c r="B229" s="124"/>
      <c r="C229" s="124"/>
      <c r="D229" s="124"/>
      <c r="E229" s="124"/>
      <c r="F229" s="124"/>
      <c r="G229" s="124"/>
      <c r="H229" s="124"/>
      <c r="I229" s="124"/>
      <c r="J229" s="38"/>
      <c r="K229" s="38"/>
      <c r="L229" s="38"/>
      <c r="M229" s="38"/>
      <c r="N229" s="66"/>
      <c r="O229" s="66"/>
    </row>
    <row r="230" spans="1:15" s="2" customFormat="1" ht="16.5">
      <c r="A230" s="123" t="s">
        <v>29</v>
      </c>
      <c r="B230" s="124"/>
      <c r="C230" s="124"/>
      <c r="D230" s="124"/>
      <c r="E230" s="124"/>
      <c r="F230" s="124"/>
      <c r="G230" s="124"/>
      <c r="H230" s="124"/>
      <c r="I230" s="124"/>
      <c r="J230" s="38"/>
      <c r="K230" s="38"/>
      <c r="L230" s="38"/>
      <c r="M230" s="38"/>
      <c r="N230" s="66"/>
      <c r="O230" s="66"/>
    </row>
    <row r="231" spans="1:15" s="2" customFormat="1" ht="16.5">
      <c r="A231" s="123" t="s">
        <v>184</v>
      </c>
      <c r="B231" s="124"/>
      <c r="C231" s="124"/>
      <c r="D231" s="124"/>
      <c r="E231" s="124"/>
      <c r="F231" s="124"/>
      <c r="G231" s="124"/>
      <c r="H231" s="124"/>
      <c r="I231" s="124"/>
      <c r="J231" s="38"/>
      <c r="K231" s="38"/>
      <c r="L231" s="38"/>
      <c r="M231" s="38"/>
      <c r="N231" s="66"/>
      <c r="O231" s="66"/>
    </row>
    <row r="232" spans="1:15" s="2" customFormat="1" ht="16.5">
      <c r="A232" s="123" t="s">
        <v>185</v>
      </c>
      <c r="B232" s="124"/>
      <c r="C232" s="124"/>
      <c r="D232" s="124"/>
      <c r="E232" s="124"/>
      <c r="F232" s="124"/>
      <c r="G232" s="124"/>
      <c r="H232" s="124"/>
      <c r="I232" s="124"/>
      <c r="J232" s="38"/>
      <c r="K232" s="38"/>
      <c r="L232" s="38"/>
      <c r="M232" s="38"/>
      <c r="N232" s="66"/>
      <c r="O232" s="66"/>
    </row>
    <row r="233" spans="1:15" s="2" customFormat="1" ht="15.75">
      <c r="A233" s="123"/>
      <c r="B233" s="124"/>
      <c r="C233" s="124"/>
      <c r="D233" s="124"/>
      <c r="E233" s="124"/>
      <c r="F233" s="124"/>
      <c r="G233" s="124"/>
      <c r="H233" s="124"/>
      <c r="I233" s="124"/>
      <c r="J233" s="7"/>
      <c r="K233" s="7"/>
      <c r="L233" s="7"/>
      <c r="M233" s="7"/>
      <c r="N233" s="66"/>
      <c r="O233" s="66"/>
    </row>
    <row r="234" spans="1:15" s="2" customFormat="1" ht="16.5">
      <c r="A234" s="123" t="s">
        <v>30</v>
      </c>
      <c r="B234" s="124"/>
      <c r="C234" s="124"/>
      <c r="D234" s="124"/>
      <c r="E234" s="124"/>
      <c r="F234" s="124"/>
      <c r="G234" s="124"/>
      <c r="H234" s="124"/>
      <c r="I234" s="124"/>
      <c r="J234" s="7"/>
      <c r="K234" s="7"/>
      <c r="L234" s="7"/>
      <c r="M234" s="7"/>
      <c r="N234" s="66"/>
      <c r="O234" s="66"/>
    </row>
  </sheetData>
  <mergeCells count="61">
    <mergeCell ref="B127:B128"/>
    <mergeCell ref="D127:D128"/>
    <mergeCell ref="C127:C128"/>
    <mergeCell ref="M107:M108"/>
    <mergeCell ref="L107:L108"/>
    <mergeCell ref="L127:L128"/>
    <mergeCell ref="J127:J128"/>
    <mergeCell ref="K127:K128"/>
    <mergeCell ref="M127:M128"/>
    <mergeCell ref="K107:K108"/>
    <mergeCell ref="A234:I234"/>
    <mergeCell ref="G127:G128"/>
    <mergeCell ref="I127:I128"/>
    <mergeCell ref="H127:H128"/>
    <mergeCell ref="A230:I230"/>
    <mergeCell ref="A226:I226"/>
    <mergeCell ref="A227:I227"/>
    <mergeCell ref="F127:F128"/>
    <mergeCell ref="E127:E128"/>
    <mergeCell ref="A127:A128"/>
    <mergeCell ref="A221:I221"/>
    <mergeCell ref="A222:I222"/>
    <mergeCell ref="A223:I223"/>
    <mergeCell ref="A224:I224"/>
    <mergeCell ref="A225:I225"/>
    <mergeCell ref="A228:I228"/>
    <mergeCell ref="A233:I233"/>
    <mergeCell ref="A229:I229"/>
    <mergeCell ref="A231:I231"/>
    <mergeCell ref="A232:I232"/>
    <mergeCell ref="C5:C6"/>
    <mergeCell ref="D5:D6"/>
    <mergeCell ref="I107:I108"/>
    <mergeCell ref="J107:J108"/>
    <mergeCell ref="F5:F6"/>
    <mergeCell ref="F107:F108"/>
    <mergeCell ref="G5:G6"/>
    <mergeCell ref="D107:D108"/>
    <mergeCell ref="B76:C76"/>
    <mergeCell ref="A2:M3"/>
    <mergeCell ref="H5:H6"/>
    <mergeCell ref="I5:I6"/>
    <mergeCell ref="J5:J6"/>
    <mergeCell ref="K5:K6"/>
    <mergeCell ref="A5:A6"/>
    <mergeCell ref="B5:B6"/>
    <mergeCell ref="E5:E6"/>
    <mergeCell ref="M5:M6"/>
    <mergeCell ref="L5:L6"/>
    <mergeCell ref="O5:O6"/>
    <mergeCell ref="N5:N6"/>
    <mergeCell ref="N107:N108"/>
    <mergeCell ref="N127:N128"/>
    <mergeCell ref="O127:O128"/>
    <mergeCell ref="O107:O108"/>
    <mergeCell ref="A107:A108"/>
    <mergeCell ref="G107:G108"/>
    <mergeCell ref="H107:H108"/>
    <mergeCell ref="E107:E108"/>
    <mergeCell ref="B107:B108"/>
    <mergeCell ref="C107:C108"/>
  </mergeCells>
  <printOptions/>
  <pageMargins left="0.41" right="0" top="0.47" bottom="0.42" header="0.19" footer="0.28"/>
  <pageSetup horizontalDpi="600" verticalDpi="600" orientation="landscape" paperSize="9" scale="80" r:id="rId3"/>
  <headerFooter alignWithMargins="0">
    <oddHeader>&amp;L&amp;"超研澤標準楷體,標準"&amp;16 2009年資料庫暨電子期刊使用量統計表&amp;C&amp;"超研澤標準楷體,標準"&amp;16 &amp;R&amp;"Calibri,標準"&amp;16NTNULIB</oddHeader>
    <oddFooter>&amp;C
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Grolier Online Usage Report</dc:title>
  <dc:subject/>
  <dc:creator/>
  <cp:keywords/>
  <dc:description/>
  <cp:lastModifiedBy>pc</cp:lastModifiedBy>
  <cp:lastPrinted>2010-04-30T01:59:57Z</cp:lastPrinted>
  <dcterms:created xsi:type="dcterms:W3CDTF">1997-01-14T01:50:29Z</dcterms:created>
  <dcterms:modified xsi:type="dcterms:W3CDTF">2010-05-04T03:02:36Z</dcterms:modified>
  <cp:category/>
  <cp:version/>
  <cp:contentType/>
  <cp:contentStatus/>
</cp:coreProperties>
</file>